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GEOMETRY IN CONSTRUCTION\2015-2016\"/>
    </mc:Choice>
  </mc:AlternateContent>
  <bookViews>
    <workbookView xWindow="0" yWindow="0" windowWidth="25200" windowHeight="12570" firstSheet="1" activeTab="7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CalendarYear">January!$M$3</definedName>
    <definedName name="DaysAndWeeks">{0,1,2,3,4,5,6} + {0;1;2;3;4;5}*7</definedName>
    <definedName name="_xlnm.Print_Area" localSheetId="3">April!$A$1:$K$15</definedName>
    <definedName name="_xlnm.Print_Area" localSheetId="7">August!$A$1:$K$15</definedName>
    <definedName name="_xlnm.Print_Area" localSheetId="11">December!$A$1:$K$15</definedName>
    <definedName name="_xlnm.Print_Area" localSheetId="1">February!$A$1:$K$15</definedName>
    <definedName name="_xlnm.Print_Area" localSheetId="0">January!$A$1:$K$15</definedName>
    <definedName name="_xlnm.Print_Area" localSheetId="6">July!$A$1:$K$15</definedName>
    <definedName name="_xlnm.Print_Area" localSheetId="5">June!$A$1:$K$15</definedName>
    <definedName name="_xlnm.Print_Area" localSheetId="2">March!$A$1:$K$15</definedName>
    <definedName name="_xlnm.Print_Area" localSheetId="4">May!$A$1:$K$15</definedName>
    <definedName name="_xlnm.Print_Area" localSheetId="10">November!$A$1:$K$15</definedName>
    <definedName name="_xlnm.Print_Area" localSheetId="9">October!$A$1:$K$15</definedName>
    <definedName name="_xlnm.Print_Area" localSheetId="8">September!$A$1:$K$15</definedName>
    <definedName name="WeekStart">January!$M$4</definedName>
  </definedNames>
  <calcPr calcId="152511"/>
</workbook>
</file>

<file path=xl/calcChain.xml><?xml version="1.0" encoding="utf-8"?>
<calcChain xmlns="http://schemas.openxmlformats.org/spreadsheetml/2006/main">
  <c r="D14" i="12" l="1" a="1"/>
  <c r="E14" i="12" s="1"/>
  <c r="D12" i="12" a="1"/>
  <c r="I12" i="12" s="1"/>
  <c r="D10" i="12" a="1"/>
  <c r="I10" i="12" s="1"/>
  <c r="F8" i="12"/>
  <c r="D8" i="12" a="1"/>
  <c r="I8" i="12" s="1"/>
  <c r="J6" i="12"/>
  <c r="H6" i="12"/>
  <c r="F6" i="12"/>
  <c r="D6" i="12" a="1"/>
  <c r="I6" i="12" s="1"/>
  <c r="J3" i="12"/>
  <c r="J2" i="12" s="1"/>
  <c r="D3" i="12" a="1"/>
  <c r="I3" i="12" s="1"/>
  <c r="D14" i="11" a="1"/>
  <c r="E14" i="11" s="1"/>
  <c r="D12" i="11" a="1"/>
  <c r="J12" i="11" s="1"/>
  <c r="D10" i="11" a="1"/>
  <c r="I10" i="11" s="1"/>
  <c r="D8" i="11" a="1"/>
  <c r="J8" i="11" s="1"/>
  <c r="D6" i="11" a="1"/>
  <c r="I6" i="11" s="1"/>
  <c r="D3" i="11" a="1"/>
  <c r="J3" i="11" s="1"/>
  <c r="D14" i="10" a="1"/>
  <c r="D14" i="10" s="1"/>
  <c r="D12" i="10" a="1"/>
  <c r="J12" i="10" s="1"/>
  <c r="D10" i="10" a="1"/>
  <c r="J10" i="10" s="1"/>
  <c r="D8" i="10" a="1"/>
  <c r="J8" i="10" s="1"/>
  <c r="D6" i="10" a="1"/>
  <c r="J6" i="10" s="1"/>
  <c r="D3" i="10" a="1"/>
  <c r="J3" i="10" s="1"/>
  <c r="J2" i="10" s="1"/>
  <c r="D14" i="9" a="1"/>
  <c r="E14" i="9" s="1"/>
  <c r="H12" i="9"/>
  <c r="F12" i="9"/>
  <c r="D12" i="9" a="1"/>
  <c r="I12" i="9" s="1"/>
  <c r="J10" i="9"/>
  <c r="D10" i="9" a="1"/>
  <c r="I10" i="9" s="1"/>
  <c r="J8" i="9"/>
  <c r="H8" i="9"/>
  <c r="F8" i="9"/>
  <c r="D8" i="9"/>
  <c r="D8" i="9" a="1"/>
  <c r="I8" i="9" s="1"/>
  <c r="J6" i="9"/>
  <c r="F6" i="9"/>
  <c r="D6" i="9"/>
  <c r="D6" i="9" a="1"/>
  <c r="I6" i="9" s="1"/>
  <c r="J3" i="9"/>
  <c r="J2" i="9" s="1"/>
  <c r="H3" i="9"/>
  <c r="D3" i="9"/>
  <c r="D3" i="9" a="1"/>
  <c r="I3" i="9" s="1"/>
  <c r="D14" i="8" a="1"/>
  <c r="E14" i="8" s="1"/>
  <c r="H12" i="8"/>
  <c r="F12" i="8"/>
  <c r="D12" i="8" a="1"/>
  <c r="I12" i="8" s="1"/>
  <c r="H10" i="8"/>
  <c r="F10" i="8"/>
  <c r="D10" i="8" a="1"/>
  <c r="I10" i="8" s="1"/>
  <c r="J8" i="8"/>
  <c r="D8" i="8" a="1"/>
  <c r="I8" i="8" s="1"/>
  <c r="J6" i="8"/>
  <c r="H6" i="8"/>
  <c r="F6" i="8"/>
  <c r="D6" i="8"/>
  <c r="D6" i="8" a="1"/>
  <c r="I6" i="8" s="1"/>
  <c r="J3" i="8"/>
  <c r="F3" i="8"/>
  <c r="D3" i="8"/>
  <c r="D3" i="8" a="1"/>
  <c r="I3" i="8" s="1"/>
  <c r="I2" i="8" s="1"/>
  <c r="D14" i="7" a="1"/>
  <c r="E14" i="7" s="1"/>
  <c r="D12" i="7" a="1"/>
  <c r="I12" i="7" s="1"/>
  <c r="J10" i="7"/>
  <c r="F10" i="7"/>
  <c r="D10" i="7" a="1"/>
  <c r="I10" i="7" s="1"/>
  <c r="H8" i="7"/>
  <c r="F8" i="7"/>
  <c r="D8" i="7"/>
  <c r="D8" i="7" a="1"/>
  <c r="I8" i="7" s="1"/>
  <c r="J6" i="7"/>
  <c r="D6" i="7" a="1"/>
  <c r="I6" i="7" s="1"/>
  <c r="J3" i="7"/>
  <c r="J2" i="7" s="1"/>
  <c r="H3" i="7"/>
  <c r="F3" i="7"/>
  <c r="D3" i="7"/>
  <c r="D3" i="7" a="1"/>
  <c r="I3" i="7" s="1"/>
  <c r="D14" i="6" a="1"/>
  <c r="D14" i="6" s="1"/>
  <c r="D12" i="6" a="1"/>
  <c r="J12" i="6" s="1"/>
  <c r="D10" i="6" a="1"/>
  <c r="J10" i="6" s="1"/>
  <c r="D8" i="6" a="1"/>
  <c r="J8" i="6" s="1"/>
  <c r="D6" i="6" a="1"/>
  <c r="J6" i="6" s="1"/>
  <c r="D3" i="6" a="1"/>
  <c r="J3" i="6" s="1"/>
  <c r="J2" i="6" s="1"/>
  <c r="D14" i="5" a="1"/>
  <c r="D14" i="5" s="1"/>
  <c r="D12" i="5" a="1"/>
  <c r="J12" i="5" s="1"/>
  <c r="D10" i="5" a="1"/>
  <c r="J10" i="5" s="1"/>
  <c r="D8" i="5" a="1"/>
  <c r="J8" i="5" s="1"/>
  <c r="D6" i="5" a="1"/>
  <c r="J6" i="5" s="1"/>
  <c r="D3" i="5" a="1"/>
  <c r="J3" i="5" s="1"/>
  <c r="D14" i="4" a="1"/>
  <c r="D14" i="4" s="1"/>
  <c r="D12" i="4" a="1"/>
  <c r="J12" i="4" s="1"/>
  <c r="D10" i="4" a="1"/>
  <c r="J10" i="4" s="1"/>
  <c r="D8" i="4" a="1"/>
  <c r="J8" i="4" s="1"/>
  <c r="D6" i="4" a="1"/>
  <c r="J6" i="4" s="1"/>
  <c r="D3" i="4" a="1"/>
  <c r="J3" i="4" s="1"/>
  <c r="J2" i="4" s="1"/>
  <c r="D2" i="12"/>
  <c r="D2" i="11"/>
  <c r="D2" i="10"/>
  <c r="D2" i="9"/>
  <c r="D2" i="8"/>
  <c r="D2" i="7"/>
  <c r="D2" i="6"/>
  <c r="D2" i="5"/>
  <c r="D2" i="4"/>
  <c r="D14" i="3" a="1"/>
  <c r="D14" i="3" s="1"/>
  <c r="D12" i="3" a="1"/>
  <c r="J12" i="3" s="1"/>
  <c r="D10" i="3" a="1"/>
  <c r="J10" i="3" s="1"/>
  <c r="D8" i="3" a="1"/>
  <c r="J8" i="3" s="1"/>
  <c r="D6" i="3" a="1"/>
  <c r="J6" i="3" s="1"/>
  <c r="D3" i="3" a="1"/>
  <c r="J3" i="3" s="1"/>
  <c r="J2" i="3" s="1"/>
  <c r="D2" i="3"/>
  <c r="D14" i="2" a="1"/>
  <c r="D14" i="2" s="1"/>
  <c r="D12" i="2" a="1"/>
  <c r="J12" i="2" s="1"/>
  <c r="D10" i="2" a="1"/>
  <c r="J10" i="2" s="1"/>
  <c r="D8" i="2" a="1"/>
  <c r="J8" i="2" s="1"/>
  <c r="D6" i="2" a="1"/>
  <c r="J6" i="2" s="1"/>
  <c r="D3" i="2" a="1"/>
  <c r="J3" i="2" s="1"/>
  <c r="D14" i="1" a="1"/>
  <c r="E14" i="1" s="1"/>
  <c r="D12" i="1" a="1"/>
  <c r="J12" i="1" s="1"/>
  <c r="D10" i="1" a="1"/>
  <c r="J10" i="1" s="1"/>
  <c r="D8" i="1" a="1"/>
  <c r="J8" i="1" s="1"/>
  <c r="D6" i="1" a="1"/>
  <c r="J6" i="1" s="1"/>
  <c r="D3" i="1" a="1"/>
  <c r="J3" i="1" s="1"/>
  <c r="D2" i="2"/>
  <c r="D12" i="7" l="1"/>
  <c r="H6" i="7"/>
  <c r="D10" i="7"/>
  <c r="J12" i="7"/>
  <c r="H8" i="8"/>
  <c r="D12" i="8"/>
  <c r="F3" i="9"/>
  <c r="F2" i="9" s="1"/>
  <c r="H10" i="9"/>
  <c r="D14" i="9"/>
  <c r="H3" i="12"/>
  <c r="H2" i="12" s="1"/>
  <c r="D8" i="12"/>
  <c r="J10" i="12"/>
  <c r="H10" i="7"/>
  <c r="D14" i="7"/>
  <c r="H8" i="12"/>
  <c r="D12" i="12"/>
  <c r="D10" i="8"/>
  <c r="J12" i="8"/>
  <c r="D12" i="9"/>
  <c r="D6" i="12"/>
  <c r="J8" i="12"/>
  <c r="F12" i="12"/>
  <c r="H12" i="12"/>
  <c r="D6" i="7"/>
  <c r="J8" i="7"/>
  <c r="F12" i="7"/>
  <c r="H3" i="8"/>
  <c r="H2" i="8" s="1"/>
  <c r="D8" i="8"/>
  <c r="J10" i="8"/>
  <c r="H6" i="9"/>
  <c r="D10" i="9"/>
  <c r="J12" i="9"/>
  <c r="D3" i="12"/>
  <c r="F10" i="12"/>
  <c r="D14" i="8"/>
  <c r="D10" i="12"/>
  <c r="J12" i="12"/>
  <c r="F6" i="7"/>
  <c r="H12" i="7"/>
  <c r="F8" i="8"/>
  <c r="F10" i="9"/>
  <c r="F3" i="12"/>
  <c r="H10" i="12"/>
  <c r="D14" i="12"/>
  <c r="E3" i="12"/>
  <c r="E2" i="12" s="1"/>
  <c r="G3" i="12"/>
  <c r="G2" i="12" s="1"/>
  <c r="E6" i="12"/>
  <c r="G6" i="12"/>
  <c r="E8" i="12"/>
  <c r="G8" i="12"/>
  <c r="E10" i="12"/>
  <c r="G10" i="12"/>
  <c r="E12" i="12"/>
  <c r="G12" i="12"/>
  <c r="E3" i="11"/>
  <c r="E2" i="11" s="1"/>
  <c r="G3" i="11"/>
  <c r="G2" i="11" s="1"/>
  <c r="I3" i="11"/>
  <c r="I2" i="11" s="1"/>
  <c r="E8" i="11"/>
  <c r="G8" i="11"/>
  <c r="I8" i="11"/>
  <c r="E12" i="11"/>
  <c r="G12" i="11"/>
  <c r="I12" i="11"/>
  <c r="D3" i="11"/>
  <c r="F3" i="11"/>
  <c r="F2" i="11" s="1"/>
  <c r="H3" i="11"/>
  <c r="D6" i="11"/>
  <c r="F6" i="11"/>
  <c r="H6" i="11"/>
  <c r="J6" i="11"/>
  <c r="D8" i="11"/>
  <c r="F8" i="11"/>
  <c r="H8" i="11"/>
  <c r="D10" i="11"/>
  <c r="F10" i="11"/>
  <c r="H10" i="11"/>
  <c r="J10" i="11"/>
  <c r="D12" i="11"/>
  <c r="F12" i="11"/>
  <c r="H12" i="11"/>
  <c r="D14" i="11"/>
  <c r="E6" i="11"/>
  <c r="G6" i="11"/>
  <c r="E10" i="11"/>
  <c r="G10" i="11"/>
  <c r="E3" i="10"/>
  <c r="E2" i="10" s="1"/>
  <c r="G3" i="10"/>
  <c r="G2" i="10" s="1"/>
  <c r="I3" i="10"/>
  <c r="I2" i="10" s="1"/>
  <c r="E6" i="10"/>
  <c r="G6" i="10"/>
  <c r="I6" i="10"/>
  <c r="E8" i="10"/>
  <c r="G8" i="10"/>
  <c r="I8" i="10"/>
  <c r="E10" i="10"/>
  <c r="G10" i="10"/>
  <c r="I10" i="10"/>
  <c r="E12" i="10"/>
  <c r="G12" i="10"/>
  <c r="I12" i="10"/>
  <c r="E14" i="10"/>
  <c r="D3" i="10"/>
  <c r="F3" i="10"/>
  <c r="F2" i="10" s="1"/>
  <c r="H3" i="10"/>
  <c r="H2" i="10" s="1"/>
  <c r="D6" i="10"/>
  <c r="F6" i="10"/>
  <c r="H6" i="10"/>
  <c r="D8" i="10"/>
  <c r="F8" i="10"/>
  <c r="H8" i="10"/>
  <c r="D10" i="10"/>
  <c r="F10" i="10"/>
  <c r="H10" i="10"/>
  <c r="D12" i="10"/>
  <c r="F12" i="10"/>
  <c r="H12" i="10"/>
  <c r="E3" i="9"/>
  <c r="E2" i="9" s="1"/>
  <c r="G3" i="9"/>
  <c r="G2" i="9" s="1"/>
  <c r="E6" i="9"/>
  <c r="G6" i="9"/>
  <c r="E8" i="9"/>
  <c r="G8" i="9"/>
  <c r="E10" i="9"/>
  <c r="G10" i="9"/>
  <c r="E12" i="9"/>
  <c r="G12" i="9"/>
  <c r="E3" i="8"/>
  <c r="E2" i="8" s="1"/>
  <c r="G3" i="8"/>
  <c r="G2" i="8" s="1"/>
  <c r="E6" i="8"/>
  <c r="G6" i="8"/>
  <c r="E8" i="8"/>
  <c r="G8" i="8"/>
  <c r="E10" i="8"/>
  <c r="G10" i="8"/>
  <c r="E12" i="8"/>
  <c r="G12" i="8"/>
  <c r="E3" i="7"/>
  <c r="E2" i="7" s="1"/>
  <c r="G3" i="7"/>
  <c r="G2" i="7" s="1"/>
  <c r="E6" i="7"/>
  <c r="G6" i="7"/>
  <c r="E8" i="7"/>
  <c r="G8" i="7"/>
  <c r="E10" i="7"/>
  <c r="G10" i="7"/>
  <c r="E12" i="7"/>
  <c r="G12" i="7"/>
  <c r="E3" i="6"/>
  <c r="E2" i="6" s="1"/>
  <c r="G3" i="6"/>
  <c r="G2" i="6" s="1"/>
  <c r="I3" i="6"/>
  <c r="I2" i="6" s="1"/>
  <c r="E6" i="6"/>
  <c r="G6" i="6"/>
  <c r="I6" i="6"/>
  <c r="E8" i="6"/>
  <c r="G8" i="6"/>
  <c r="I8" i="6"/>
  <c r="E10" i="6"/>
  <c r="G10" i="6"/>
  <c r="I10" i="6"/>
  <c r="E12" i="6"/>
  <c r="G12" i="6"/>
  <c r="I12" i="6"/>
  <c r="E14" i="6"/>
  <c r="D3" i="6"/>
  <c r="F3" i="6"/>
  <c r="F2" i="6" s="1"/>
  <c r="H3" i="6"/>
  <c r="H2" i="6" s="1"/>
  <c r="D6" i="6"/>
  <c r="F6" i="6"/>
  <c r="H6" i="6"/>
  <c r="D8" i="6"/>
  <c r="F8" i="6"/>
  <c r="H8" i="6"/>
  <c r="D10" i="6"/>
  <c r="F10" i="6"/>
  <c r="H10" i="6"/>
  <c r="D12" i="6"/>
  <c r="F12" i="6"/>
  <c r="H12" i="6"/>
  <c r="E3" i="5"/>
  <c r="E2" i="5" s="1"/>
  <c r="G3" i="5"/>
  <c r="G2" i="5" s="1"/>
  <c r="I3" i="5"/>
  <c r="I2" i="5" s="1"/>
  <c r="E6" i="5"/>
  <c r="G6" i="5"/>
  <c r="I6" i="5"/>
  <c r="E8" i="5"/>
  <c r="G8" i="5"/>
  <c r="I8" i="5"/>
  <c r="E10" i="5"/>
  <c r="G10" i="5"/>
  <c r="I10" i="5"/>
  <c r="E12" i="5"/>
  <c r="G12" i="5"/>
  <c r="I12" i="5"/>
  <c r="E14" i="5"/>
  <c r="D3" i="5"/>
  <c r="F3" i="5"/>
  <c r="F2" i="5" s="1"/>
  <c r="H3" i="5"/>
  <c r="H2" i="5" s="1"/>
  <c r="D6" i="5"/>
  <c r="F6" i="5"/>
  <c r="H6" i="5"/>
  <c r="D8" i="5"/>
  <c r="F8" i="5"/>
  <c r="H8" i="5"/>
  <c r="D10" i="5"/>
  <c r="F10" i="5"/>
  <c r="H10" i="5"/>
  <c r="D12" i="5"/>
  <c r="F12" i="5"/>
  <c r="H12" i="5"/>
  <c r="E3" i="4"/>
  <c r="G3" i="4"/>
  <c r="G2" i="4" s="1"/>
  <c r="I3" i="4"/>
  <c r="I2" i="4" s="1"/>
  <c r="E6" i="4"/>
  <c r="G6" i="4"/>
  <c r="I6" i="4"/>
  <c r="E8" i="4"/>
  <c r="G8" i="4"/>
  <c r="I8" i="4"/>
  <c r="E10" i="4"/>
  <c r="G10" i="4"/>
  <c r="I10" i="4"/>
  <c r="E12" i="4"/>
  <c r="G12" i="4"/>
  <c r="I12" i="4"/>
  <c r="E14" i="4"/>
  <c r="D3" i="4"/>
  <c r="F3" i="4"/>
  <c r="F2" i="4" s="1"/>
  <c r="H3" i="4"/>
  <c r="H2" i="4" s="1"/>
  <c r="D6" i="4"/>
  <c r="F6" i="4"/>
  <c r="H6" i="4"/>
  <c r="D8" i="4"/>
  <c r="F8" i="4"/>
  <c r="H8" i="4"/>
  <c r="D10" i="4"/>
  <c r="F10" i="4"/>
  <c r="H10" i="4"/>
  <c r="D12" i="4"/>
  <c r="F12" i="4"/>
  <c r="H12" i="4"/>
  <c r="J2" i="11"/>
  <c r="I2" i="12"/>
  <c r="H2" i="11"/>
  <c r="F2" i="12"/>
  <c r="I2" i="9"/>
  <c r="H2" i="9"/>
  <c r="F2" i="8"/>
  <c r="J2" i="8"/>
  <c r="I2" i="7"/>
  <c r="F2" i="7"/>
  <c r="H2" i="7"/>
  <c r="J2" i="5"/>
  <c r="D10" i="1"/>
  <c r="E10" i="1"/>
  <c r="I6" i="1"/>
  <c r="E2" i="4"/>
  <c r="D6" i="1"/>
  <c r="E6" i="1"/>
  <c r="I10" i="1"/>
  <c r="D14" i="1"/>
  <c r="E3" i="3"/>
  <c r="E2" i="3" s="1"/>
  <c r="G3" i="3"/>
  <c r="G2" i="3" s="1"/>
  <c r="I3" i="3"/>
  <c r="I2" i="3" s="1"/>
  <c r="E6" i="3"/>
  <c r="G6" i="3"/>
  <c r="I6" i="3"/>
  <c r="E8" i="3"/>
  <c r="G8" i="3"/>
  <c r="I8" i="3"/>
  <c r="E10" i="3"/>
  <c r="G10" i="3"/>
  <c r="I10" i="3"/>
  <c r="E12" i="3"/>
  <c r="G12" i="3"/>
  <c r="I12" i="3"/>
  <c r="E14" i="3"/>
  <c r="D3" i="3"/>
  <c r="F3" i="3"/>
  <c r="F2" i="3" s="1"/>
  <c r="H3" i="3"/>
  <c r="H2" i="3" s="1"/>
  <c r="D6" i="3"/>
  <c r="F6" i="3"/>
  <c r="H6" i="3"/>
  <c r="D8" i="3"/>
  <c r="F8" i="3"/>
  <c r="H8" i="3"/>
  <c r="D10" i="3"/>
  <c r="F10" i="3"/>
  <c r="H10" i="3"/>
  <c r="D12" i="3"/>
  <c r="F12" i="3"/>
  <c r="H12" i="3"/>
  <c r="G3" i="1"/>
  <c r="G8" i="1"/>
  <c r="G12" i="1"/>
  <c r="D3" i="1"/>
  <c r="E3" i="1"/>
  <c r="I3" i="1"/>
  <c r="G6" i="1"/>
  <c r="D8" i="1"/>
  <c r="E8" i="1"/>
  <c r="I8" i="1"/>
  <c r="G10" i="1"/>
  <c r="D12" i="1"/>
  <c r="E12" i="1"/>
  <c r="I12" i="1"/>
  <c r="E3" i="2"/>
  <c r="E2" i="2" s="1"/>
  <c r="G3" i="2"/>
  <c r="G2" i="2" s="1"/>
  <c r="I3" i="2"/>
  <c r="I2" i="2" s="1"/>
  <c r="E6" i="2"/>
  <c r="G6" i="2"/>
  <c r="I6" i="2"/>
  <c r="E8" i="2"/>
  <c r="G8" i="2"/>
  <c r="I8" i="2"/>
  <c r="E10" i="2"/>
  <c r="G10" i="2"/>
  <c r="I10" i="2"/>
  <c r="E12" i="2"/>
  <c r="G12" i="2"/>
  <c r="I12" i="2"/>
  <c r="E14" i="2"/>
  <c r="D3" i="2"/>
  <c r="F3" i="2"/>
  <c r="H3" i="2"/>
  <c r="H2" i="2" s="1"/>
  <c r="D6" i="2"/>
  <c r="F6" i="2"/>
  <c r="H6" i="2"/>
  <c r="D8" i="2"/>
  <c r="F8" i="2"/>
  <c r="H8" i="2"/>
  <c r="D10" i="2"/>
  <c r="F10" i="2"/>
  <c r="H10" i="2"/>
  <c r="D12" i="2"/>
  <c r="F12" i="2"/>
  <c r="H12" i="2"/>
  <c r="F3" i="1"/>
  <c r="H3" i="1"/>
  <c r="F6" i="1"/>
  <c r="H6" i="1"/>
  <c r="F8" i="1"/>
  <c r="H8" i="1"/>
  <c r="F10" i="1"/>
  <c r="H10" i="1"/>
  <c r="F12" i="1"/>
  <c r="H12" i="1"/>
  <c r="F2" i="2"/>
  <c r="J2" i="2"/>
  <c r="D2" i="1"/>
  <c r="I2" i="1" l="1"/>
  <c r="G2" i="1"/>
  <c r="E2" i="1"/>
  <c r="J2" i="1"/>
  <c r="H2" i="1"/>
  <c r="F2" i="1"/>
</calcChain>
</file>

<file path=xl/sharedStrings.xml><?xml version="1.0" encoding="utf-8"?>
<sst xmlns="http://schemas.openxmlformats.org/spreadsheetml/2006/main" count="115" uniqueCount="95">
  <si>
    <t>NOTES:</t>
  </si>
  <si>
    <t>YEAR</t>
  </si>
  <si>
    <t>WEEK START</t>
  </si>
  <si>
    <t>SUN</t>
  </si>
  <si>
    <r>
      <t xml:space="preserve">NOTES: </t>
    </r>
    <r>
      <rPr>
        <b/>
        <sz val="9"/>
        <color theme="1" tint="4.9989318521683403E-2"/>
        <rFont val="Century Gothic"/>
        <family val="2"/>
        <scheme val="minor"/>
      </rPr>
      <t xml:space="preserve">Math days on odd days.  Construction days on even days.  </t>
    </r>
  </si>
  <si>
    <t>No classes - Testing</t>
  </si>
  <si>
    <t>Day 2 - Team Building, Measuring</t>
  </si>
  <si>
    <t>Day 4 - Team Building, Measuring &amp; Marking, Miter Saw Safety</t>
  </si>
  <si>
    <t>Day 6 - Team Building, Nailing an Inch, Marking Plywood, Circular Saw Safety</t>
  </si>
  <si>
    <t>Day 8 - Team Building, Stair Building</t>
  </si>
  <si>
    <t>Day 1 - Fractions, Team Building</t>
  </si>
  <si>
    <t xml:space="preserve"> Day 3 - Tools for Geometry, Team Building, Measuring Quiz, Algebra Review</t>
  </si>
  <si>
    <t>Day 5 - Key Geometric Terms, Team Building, Area of Parallelograms</t>
  </si>
  <si>
    <t>Day 7 - Area of Parallelograms, Team Building, Area of Polygons</t>
  </si>
  <si>
    <t>Day 9 - Surface Area of a Square, Team Building</t>
  </si>
  <si>
    <t>Day 10 - Team Building, Stair Building</t>
  </si>
  <si>
    <t>Day 11 - Geometric Constructions</t>
  </si>
  <si>
    <t>No School - Labor Day</t>
  </si>
  <si>
    <t>Day 12 - Architect's Scale, Blueprint Reading</t>
  </si>
  <si>
    <t>Day 13 - FA Area of a 2D Figure, Surface Area of 3D Figures</t>
  </si>
  <si>
    <t>Day 15 - Surface Area of 3D Figures</t>
  </si>
  <si>
    <t>Day 17 - Surface Area of 3D Figures, Perimeter &amp; Area of Polygons in the C-Plane</t>
  </si>
  <si>
    <t>Day 19 - Ratios &amp; Proportions, Similar Triangles</t>
  </si>
  <si>
    <t>Day 21 - Similarity in Triangles</t>
  </si>
  <si>
    <t>Day 23 - Similarity in Triangles and Shapes, Finding Missing Sides &amp; Angles</t>
  </si>
  <si>
    <t>Day 25 - The Relationship Between Sides &amp; Area of Similar Figures</t>
  </si>
  <si>
    <t>Day 27 - SA Similarity Quiz</t>
  </si>
  <si>
    <r>
      <t xml:space="preserve">NOTES: </t>
    </r>
    <r>
      <rPr>
        <b/>
        <sz val="9"/>
        <color theme="1" tint="4.9989318521683403E-2"/>
        <rFont val="Century Gothic"/>
        <family val="2"/>
        <scheme val="minor"/>
      </rPr>
      <t>Math days on odd days.  Construction days on even days.  FA = Formative Assessment.  SA = Summative Assessment</t>
    </r>
  </si>
  <si>
    <t>Day 29 - Coordinate Proofs</t>
  </si>
  <si>
    <t>Day 31 - SA Similarity Proofs in the Coordinate Plane</t>
  </si>
  <si>
    <t>Day 33 - Review &amp; Enrichment</t>
  </si>
  <si>
    <t>Day 35 - Unit SA Area &amp; Similarity</t>
  </si>
  <si>
    <t>No School - Columbus Day</t>
  </si>
  <si>
    <t xml:space="preserve">No School - Parent Teacher Conferences </t>
  </si>
  <si>
    <t>Day 37 - Classifying Triangles, Pythagorean Theorem</t>
  </si>
  <si>
    <t>Day 39 - Radicals in Congruent Form, Applications of Pythagorean Theorem</t>
  </si>
  <si>
    <t>Day 43 - Operations w/ Radicals</t>
  </si>
  <si>
    <t>Day 45 - Special Right Triangles</t>
  </si>
  <si>
    <t>Day 47 - Cross Sections of 3D Objects, Shapes Formed by rotating 3D Figures</t>
  </si>
  <si>
    <t>Day 42 - Radicals in Con. Form, SA Lines, Pythagorean Theorm, &amp; Radicals</t>
  </si>
  <si>
    <t>Day 49 - Volume of Prism, Pyramid, Cone, Cylinder, and Sphere</t>
  </si>
  <si>
    <t>Day 51 - Volume of Prism, Pyramid, Cone, Cylinder, and Sphere</t>
  </si>
  <si>
    <t>Day 53 - SA Special Right Triangles &amp; Volume</t>
  </si>
  <si>
    <t>Day 55 - Problem Solving with Volume of 3D Objects</t>
  </si>
  <si>
    <t>Day 57 - Review</t>
  </si>
  <si>
    <t>Day 59 - Unit SA Assessment</t>
  </si>
  <si>
    <t>Day 61 - Ratio of Size of Similar Right Triangles, Basic Trigonometry</t>
  </si>
  <si>
    <t>No School - Institute Day</t>
  </si>
  <si>
    <t>No School - Thanksgiving Break</t>
  </si>
  <si>
    <t>Day 63 - Solving Right Triangles Using Trigonometry</t>
  </si>
  <si>
    <t>Day 65 - Angles of Elevation &amp; Depression, Inverse Trigonometry</t>
  </si>
  <si>
    <t>Day 67 - SA Trigonometry</t>
  </si>
  <si>
    <t>Day 69 - Trigonometry Review</t>
  </si>
  <si>
    <t>Final Exams</t>
  </si>
  <si>
    <t>Winter Break</t>
  </si>
  <si>
    <t>Day 71 - Water Balloon Launch</t>
  </si>
  <si>
    <t>Day 73 - Area of a Triangle Using Trigonometry</t>
  </si>
  <si>
    <t>Day 75 - Review &amp; Enrichment</t>
  </si>
  <si>
    <t xml:space="preserve">Day 77 - Unit Summative Assessment </t>
  </si>
  <si>
    <t>Day 79 - Translations, Reflections, &amp; Rotations</t>
  </si>
  <si>
    <t>Day 81 - Translations, Reflections, &amp; Rotations</t>
  </si>
  <si>
    <t>Day 72 - Framing, Roofing</t>
  </si>
  <si>
    <t>Day 74 - Framing, Roofing</t>
  </si>
  <si>
    <t>Day 76 - Roofing</t>
  </si>
  <si>
    <t>Day 78 - Final Exam Review, Roofing, Windows, Doors, &amp; Exterior Siding</t>
  </si>
  <si>
    <t>Day 80 - Roofing, Windows, Doors, &amp; Exterior Siding</t>
  </si>
  <si>
    <t>Day 54 - Framing</t>
  </si>
  <si>
    <t>Day 56 - Framing</t>
  </si>
  <si>
    <t>Day 58 - Framing</t>
  </si>
  <si>
    <t>Day 60 - Scaffolding Safety, Framing</t>
  </si>
  <si>
    <t>Day 62 - Framing</t>
  </si>
  <si>
    <t>Day 64 - Framing, Roofing</t>
  </si>
  <si>
    <t>Day 66 - Framing, Roofing</t>
  </si>
  <si>
    <t>Day 68 - Framing, Roofing</t>
  </si>
  <si>
    <t>Day 70 - Framing, Roofing</t>
  </si>
  <si>
    <t xml:space="preserve">Day 34 - Quarter 1 Project </t>
  </si>
  <si>
    <t>Day 36 - Quarter 1 Project</t>
  </si>
  <si>
    <t xml:space="preserve">Day 38 - Quarter 1 Project </t>
  </si>
  <si>
    <t>Day 40 - Framing</t>
  </si>
  <si>
    <t xml:space="preserve">Day 41 - Ladder Safety, Framing, Sill Prep </t>
  </si>
  <si>
    <t xml:space="preserve">Day 44 - Framing, Sill Prep </t>
  </si>
  <si>
    <t>Day 46 - Framing</t>
  </si>
  <si>
    <t>Day 48 - Framing</t>
  </si>
  <si>
    <t>Day 50 - Framing</t>
  </si>
  <si>
    <t>Day 52 - Framing</t>
  </si>
  <si>
    <t>Day 14 - Blueprint Reading, Balsa Wood Model</t>
  </si>
  <si>
    <t>Day 16 - Balsa Wood Model</t>
  </si>
  <si>
    <t>Day 18 - Balsa Wood Model</t>
  </si>
  <si>
    <t>Day 20 - Balsa Wood Model</t>
  </si>
  <si>
    <t>Day 22 - Balsa Wood Model</t>
  </si>
  <si>
    <t>Day 24 - Balsa Wood Model</t>
  </si>
  <si>
    <t>Day 26 - Balsa Wood Model</t>
  </si>
  <si>
    <t xml:space="preserve">Day 28 - Quarter 1 Project </t>
  </si>
  <si>
    <t xml:space="preserve">Day 30 - Quarter 1 Project </t>
  </si>
  <si>
    <t>Day 32 - Quarter 1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</si>
</sst>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3" x14ac:knownFonts="1">
    <font>
      <sz val="10"/>
      <color theme="1" tint="4.9989318521683403E-2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2"/>
      <color theme="1" tint="4.9989318521683403E-2"/>
      <name val="Century Gothic"/>
      <family val="2"/>
      <scheme val="minor"/>
    </font>
    <font>
      <sz val="10"/>
      <name val="Century Gothic"/>
      <family val="2"/>
    </font>
    <font>
      <sz val="11"/>
      <color theme="0"/>
      <name val="Century Gothic"/>
      <family val="1"/>
      <scheme val="major"/>
    </font>
    <font>
      <sz val="10"/>
      <color indexed="63"/>
      <name val="Century Gothic"/>
      <family val="2"/>
      <scheme val="minor"/>
    </font>
    <font>
      <sz val="9"/>
      <color theme="1" tint="4.9989318521683403E-2"/>
      <name val="Century Gothic"/>
      <family val="2"/>
      <scheme val="minor"/>
    </font>
    <font>
      <sz val="36"/>
      <color theme="0"/>
      <name val="Century Gothic"/>
      <family val="2"/>
      <scheme val="major"/>
    </font>
    <font>
      <sz val="11"/>
      <color theme="1" tint="4.9989318521683403E-2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2"/>
      <color theme="0"/>
      <name val="Century Gothic"/>
      <family val="2"/>
      <scheme val="major"/>
    </font>
    <font>
      <b/>
      <sz val="10"/>
      <color theme="1" tint="4.9989318521683403E-2"/>
      <name val="Century Gothic"/>
      <family val="2"/>
      <scheme val="minor"/>
    </font>
    <font>
      <b/>
      <sz val="9"/>
      <color theme="1" tint="4.9989318521683403E-2"/>
      <name val="Century Gothic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>
      <alignment vertical="center"/>
    </xf>
    <xf numFmtId="0" fontId="7" fillId="6" borderId="0" applyNumberFormat="0" applyBorder="0" applyAlignment="0" applyProtection="0"/>
    <xf numFmtId="0" fontId="4" fillId="5" borderId="1" applyNumberFormat="0" applyProtection="0">
      <alignment vertical="center"/>
    </xf>
    <xf numFmtId="0" fontId="1" fillId="2" borderId="4" applyNumberFormat="0" applyAlignment="0" applyProtection="0"/>
    <xf numFmtId="0" fontId="5" fillId="3" borderId="0" applyNumberFormat="0" applyBorder="0" applyAlignment="0" applyProtection="0"/>
  </cellStyleXfs>
  <cellXfs count="46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>
      <alignment vertical="center"/>
    </xf>
    <xf numFmtId="165" fontId="2" fillId="0" borderId="0" xfId="0" applyNumberFormat="1" applyFont="1" applyAlignment="1">
      <alignment horizontal="right" vertical="top"/>
    </xf>
    <xf numFmtId="0" fontId="0" fillId="4" borderId="0" xfId="0" applyFill="1" applyAlignment="1">
      <alignment horizontal="right"/>
    </xf>
    <xf numFmtId="164" fontId="8" fillId="0" borderId="2" xfId="0" applyNumberFormat="1" applyFont="1" applyFill="1" applyBorder="1" applyAlignment="1">
      <alignment horizontal="left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3" xfId="4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164" fontId="8" fillId="7" borderId="2" xfId="0" applyNumberFormat="1" applyFont="1" applyFill="1" applyBorder="1" applyAlignment="1">
      <alignment horizontal="left" wrapText="1" indent="1"/>
    </xf>
    <xf numFmtId="0" fontId="0" fillId="7" borderId="3" xfId="4" applyFont="1" applyFill="1" applyBorder="1" applyAlignment="1">
      <alignment horizontal="left" vertical="center" wrapText="1" indent="1"/>
    </xf>
    <xf numFmtId="0" fontId="9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top" indent="1"/>
    </xf>
    <xf numFmtId="164" fontId="8" fillId="7" borderId="3" xfId="0" applyNumberFormat="1" applyFont="1" applyFill="1" applyBorder="1" applyAlignment="1">
      <alignment horizontal="left" wrapText="1" indent="1"/>
    </xf>
    <xf numFmtId="164" fontId="8" fillId="9" borderId="2" xfId="0" applyNumberFormat="1" applyFont="1" applyFill="1" applyBorder="1" applyAlignment="1">
      <alignment horizontal="left" wrapText="1" indent="1"/>
    </xf>
    <xf numFmtId="0" fontId="0" fillId="9" borderId="3" xfId="0" applyFont="1" applyFill="1" applyBorder="1" applyAlignment="1">
      <alignment horizontal="left" vertical="center" wrapText="1" indent="1"/>
    </xf>
    <xf numFmtId="0" fontId="0" fillId="9" borderId="5" xfId="0" applyFont="1" applyFill="1" applyBorder="1" applyAlignment="1">
      <alignment horizontal="left" vertical="center" wrapText="1" indent="1"/>
    </xf>
    <xf numFmtId="0" fontId="11" fillId="0" borderId="3" xfId="4" applyFont="1" applyFill="1" applyBorder="1" applyAlignment="1">
      <alignment horizontal="left" vertical="center" wrapText="1" inden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10" borderId="1" xfId="2" applyFont="1" applyFill="1" applyAlignment="1">
      <alignment horizontal="left" indent="1"/>
    </xf>
    <xf numFmtId="0" fontId="10" fillId="10" borderId="6" xfId="2" applyFont="1" applyFill="1" applyBorder="1" applyAlignment="1">
      <alignment horizontal="left" indent="1"/>
    </xf>
    <xf numFmtId="0" fontId="11" fillId="0" borderId="3" xfId="0" applyFont="1" applyFill="1" applyBorder="1" applyAlignment="1">
      <alignment horizontal="left" vertical="center" wrapText="1" indent="1"/>
    </xf>
    <xf numFmtId="0" fontId="11" fillId="7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 indent="1"/>
    </xf>
    <xf numFmtId="0" fontId="11" fillId="7" borderId="3" xfId="0" applyFont="1" applyFill="1" applyBorder="1" applyAlignment="1">
      <alignment horizontal="left" vertical="center" wrapText="1" indent="1"/>
    </xf>
    <xf numFmtId="0" fontId="0" fillId="7" borderId="0" xfId="0" applyFill="1">
      <alignment vertical="center"/>
    </xf>
    <xf numFmtId="0" fontId="11" fillId="7" borderId="3" xfId="4" applyFont="1" applyFill="1" applyBorder="1" applyAlignment="1">
      <alignment horizontal="left" vertical="center" wrapText="1" indent="1"/>
    </xf>
    <xf numFmtId="164" fontId="0" fillId="0" borderId="3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7" borderId="3" xfId="0" applyNumberFormat="1" applyFont="1" applyFill="1" applyBorder="1" applyAlignment="1">
      <alignment horizontal="left" vertical="center" wrapText="1" indent="1"/>
    </xf>
    <xf numFmtId="164" fontId="0" fillId="7" borderId="5" xfId="0" applyNumberFormat="1" applyFont="1" applyFill="1" applyBorder="1" applyAlignment="1">
      <alignment horizontal="left" vertical="center" wrapText="1" indent="1"/>
    </xf>
    <xf numFmtId="164" fontId="6" fillId="0" borderId="7" xfId="3" applyNumberFormat="1" applyFont="1" applyFill="1" applyBorder="1" applyAlignment="1">
      <alignment horizontal="left" vertical="center" wrapText="1" indent="1"/>
    </xf>
    <xf numFmtId="164" fontId="6" fillId="0" borderId="8" xfId="3" applyNumberFormat="1" applyFont="1" applyFill="1" applyBorder="1" applyAlignment="1">
      <alignment horizontal="left" vertical="center" wrapText="1" indent="1"/>
    </xf>
    <xf numFmtId="164" fontId="6" fillId="0" borderId="9" xfId="3" applyNumberFormat="1" applyFont="1" applyFill="1" applyBorder="1" applyAlignment="1">
      <alignment horizontal="left" vertical="center" wrapText="1" indent="1"/>
    </xf>
    <xf numFmtId="164" fontId="6" fillId="0" borderId="10" xfId="3" applyNumberFormat="1" applyFont="1" applyFill="1" applyBorder="1" applyAlignment="1">
      <alignment horizontal="left" vertical="center" wrapText="1" indent="1"/>
    </xf>
    <xf numFmtId="164" fontId="6" fillId="0" borderId="11" xfId="3" applyNumberFormat="1" applyFont="1" applyFill="1" applyBorder="1" applyAlignment="1">
      <alignment horizontal="left" vertical="center" wrapText="1" indent="1"/>
    </xf>
    <xf numFmtId="164" fontId="6" fillId="0" borderId="12" xfId="3" applyNumberFormat="1" applyFont="1" applyFill="1" applyBorder="1" applyAlignment="1">
      <alignment horizontal="left" vertical="center" wrapText="1" indent="1"/>
    </xf>
    <xf numFmtId="164" fontId="0" fillId="9" borderId="3" xfId="0" applyNumberFormat="1" applyFont="1" applyFill="1" applyBorder="1" applyAlignment="1">
      <alignment horizontal="left" vertical="center" wrapText="1" indent="1"/>
    </xf>
    <xf numFmtId="164" fontId="0" fillId="9" borderId="5" xfId="0" applyNumberFormat="1" applyFont="1" applyFill="1" applyBorder="1" applyAlignment="1">
      <alignment horizontal="left" vertical="center" wrapText="1" indent="1"/>
    </xf>
    <xf numFmtId="164" fontId="11" fillId="0" borderId="3" xfId="0" applyNumberFormat="1" applyFont="1" applyFill="1" applyBorder="1" applyAlignment="1">
      <alignment horizontal="left" vertical="center" wrapText="1" indent="1"/>
    </xf>
    <xf numFmtId="164" fontId="11" fillId="0" borderId="5" xfId="0" applyNumberFormat="1" applyFont="1" applyFill="1" applyBorder="1" applyAlignment="1">
      <alignment horizontal="left" vertical="center" wrapText="1" indent="1"/>
    </xf>
  </cellXfs>
  <cellStyles count="5">
    <cellStyle name="40% - Accent1" xfId="4" builtinId="31"/>
    <cellStyle name="Accent1" xfId="3" builtinId="29"/>
    <cellStyle name="Heading 1" xfId="2" builtinId="16"/>
    <cellStyle name="Normal" xfId="0" builtinId="0" customBuiltin="1"/>
    <cellStyle name="Title" xfId="1" builtinId="15" customBuiltin="1"/>
  </cellStyles>
  <dxfs count="6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M$3" max="2999" min="1900" page="10" val="20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</xdr:row>
          <xdr:rowOff>38100</xdr:rowOff>
        </xdr:from>
        <xdr:to>
          <xdr:col>13</xdr:col>
          <xdr:colOff>180975</xdr:colOff>
          <xdr:row>2</xdr:row>
          <xdr:rowOff>238125</xdr:rowOff>
        </xdr:to>
        <xdr:sp macro="" textlink="">
          <xdr:nvSpPr>
            <xdr:cNvPr id="1025" name="Year Spinner" descr="Click the spinner to change the calendar year or type your desired calendar year in cell K2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January" title="Calendar Month"/>
        <xdr:cNvSpPr txBox="1"/>
      </xdr:nvSpPr>
      <xdr:spPr>
        <a:xfrm rot="16200000">
          <a:off x="-2603270" y="3026007"/>
          <a:ext cx="70770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JANUARY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3815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207</xdr:colOff>
      <xdr:row>1</xdr:row>
      <xdr:rowOff>2383</xdr:rowOff>
    </xdr:from>
    <xdr:to>
      <xdr:col>13</xdr:col>
      <xdr:colOff>176006</xdr:colOff>
      <xdr:row>2</xdr:row>
      <xdr:rowOff>2764</xdr:rowOff>
    </xdr:to>
    <xdr:sp macro="" textlink="">
      <xdr:nvSpPr>
        <xdr:cNvPr id="2" name="Calendar Settings" descr="Enter your preferred calendar year and week start below this heading to customize this calendar. " title="Calendar Settings"/>
        <xdr:cNvSpPr txBox="1"/>
      </xdr:nvSpPr>
      <xdr:spPr>
        <a:xfrm>
          <a:off x="10668207" y="192883"/>
          <a:ext cx="2233199" cy="448056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j-lt"/>
              <a:ea typeface="+mn-ea"/>
              <a:cs typeface="+mn-cs"/>
            </a:rPr>
            <a:t>CALENDAR SETTINGS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Februar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FEBRUARY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rch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MARCH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pril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APRIL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ne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JUNE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l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JULY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ugust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AUGUST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Septem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SEPTEMBER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Octo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OCTOBER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Novem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NOVEMBER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December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DECEMBER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ION_colors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N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8.5703125" customWidth="1"/>
    <col min="13" max="13" width="12.28515625" customWidth="1"/>
    <col min="14" max="14" width="3.28515625" customWidth="1"/>
    <col min="15" max="15" width="10" customWidth="1"/>
  </cols>
  <sheetData>
    <row r="1" spans="1:14" ht="15" customHeight="1" x14ac:dyDescent="0.25"/>
    <row r="2" spans="1:14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  <c r="L2"/>
      <c r="M2"/>
      <c r="N2"/>
    </row>
    <row r="3" spans="1:14" s="5" customFormat="1" ht="19.5" customHeight="1" x14ac:dyDescent="0.3">
      <c r="A3" s="4"/>
      <c r="B3" s="4"/>
      <c r="C3" s="4"/>
      <c r="D3" s="9">
        <f t="array" ref="D3:J3">DaysAndWeeks+DATE(CalendarYear,1,1)-WEEKDAY(DATE(CalendarYear,1,1),(WeekStart="Mon")+1)+1</f>
        <v>42001</v>
      </c>
      <c r="E3" s="9">
        <v>42002</v>
      </c>
      <c r="F3" s="9">
        <v>42003</v>
      </c>
      <c r="G3" s="9">
        <v>42004</v>
      </c>
      <c r="H3" s="9">
        <v>42005</v>
      </c>
      <c r="I3" s="9">
        <v>42006</v>
      </c>
      <c r="J3" s="17">
        <v>42007</v>
      </c>
      <c r="L3" s="15" t="s">
        <v>1</v>
      </c>
      <c r="M3" s="6">
        <v>2015</v>
      </c>
    </row>
    <row r="4" spans="1:14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  <c r="L4" s="16" t="s">
        <v>2</v>
      </c>
      <c r="M4" s="7" t="s">
        <v>3</v>
      </c>
    </row>
    <row r="5" spans="1:14" ht="55.5" customHeight="1" x14ac:dyDescent="0.25">
      <c r="D5" s="33"/>
      <c r="E5" s="33"/>
      <c r="F5" s="33"/>
      <c r="G5" s="33"/>
      <c r="H5" s="33"/>
      <c r="I5" s="33"/>
      <c r="J5" s="35"/>
    </row>
    <row r="6" spans="1:14" s="5" customFormat="1" ht="19.5" customHeight="1" x14ac:dyDescent="0.3">
      <c r="A6" s="4"/>
      <c r="B6" s="4"/>
      <c r="C6" s="4"/>
      <c r="D6" s="9">
        <f t="array" ref="D6:J6">DaysAndWeeks+DATE(CalendarYear,1,1)-WEEKDAY(DATE(CalendarYear,1,1),(WeekStart="Mon")+1)+8</f>
        <v>42008</v>
      </c>
      <c r="E6" s="9">
        <v>42009</v>
      </c>
      <c r="F6" s="9">
        <v>42010</v>
      </c>
      <c r="G6" s="9">
        <v>42011</v>
      </c>
      <c r="H6" s="9">
        <v>42012</v>
      </c>
      <c r="I6" s="9">
        <v>42013</v>
      </c>
      <c r="J6" s="13">
        <v>42014</v>
      </c>
      <c r="N6"/>
    </row>
    <row r="7" spans="1:14" ht="75" customHeight="1" x14ac:dyDescent="0.25">
      <c r="D7" s="10"/>
      <c r="E7" s="10"/>
      <c r="F7" s="10"/>
      <c r="G7" s="10"/>
      <c r="H7" s="10"/>
      <c r="I7" s="11"/>
      <c r="J7" s="14"/>
      <c r="M7" s="8"/>
    </row>
    <row r="8" spans="1:14" s="5" customFormat="1" ht="19.5" customHeight="1" x14ac:dyDescent="0.3">
      <c r="A8" s="4"/>
      <c r="B8" s="4"/>
      <c r="C8" s="4"/>
      <c r="D8" s="9">
        <f t="array" ref="D8:J8">DaysAndWeeks+DATE(CalendarYear,1,1)-WEEKDAY(DATE(CalendarYear,1,1),(WeekStart="Mon")+1)+15</f>
        <v>42015</v>
      </c>
      <c r="E8" s="9">
        <v>42016</v>
      </c>
      <c r="F8" s="9">
        <v>42017</v>
      </c>
      <c r="G8" s="9">
        <v>42018</v>
      </c>
      <c r="H8" s="9">
        <v>42019</v>
      </c>
      <c r="I8" s="9">
        <v>42020</v>
      </c>
      <c r="J8" s="13">
        <v>42021</v>
      </c>
      <c r="L8"/>
      <c r="M8" s="8"/>
    </row>
    <row r="9" spans="1:14" ht="75" customHeight="1" x14ac:dyDescent="0.25">
      <c r="D9" s="10"/>
      <c r="E9" s="10"/>
      <c r="F9" s="10"/>
      <c r="G9" s="10"/>
      <c r="H9" s="10"/>
      <c r="I9" s="11"/>
      <c r="J9" s="14"/>
    </row>
    <row r="10" spans="1:14" s="5" customFormat="1" ht="19.5" customHeight="1" x14ac:dyDescent="0.3">
      <c r="A10" s="4"/>
      <c r="B10" s="4"/>
      <c r="C10" s="4"/>
      <c r="D10" s="9">
        <f t="array" ref="D10:J10">DaysAndWeeks+DATE(CalendarYear,1,1)-WEEKDAY(DATE(CalendarYear,1,1),(WeekStart="Mon")+1)+22</f>
        <v>42022</v>
      </c>
      <c r="E10" s="9">
        <v>42023</v>
      </c>
      <c r="F10" s="9">
        <v>42024</v>
      </c>
      <c r="G10" s="9">
        <v>42025</v>
      </c>
      <c r="H10" s="9">
        <v>42026</v>
      </c>
      <c r="I10" s="9">
        <v>42027</v>
      </c>
      <c r="J10" s="13">
        <v>42028</v>
      </c>
    </row>
    <row r="11" spans="1:14" ht="75" customHeight="1" x14ac:dyDescent="0.25">
      <c r="D11" s="10"/>
      <c r="E11" s="10"/>
      <c r="F11" s="10"/>
      <c r="G11" s="10"/>
      <c r="H11" s="10"/>
      <c r="I11" s="11"/>
      <c r="J11" s="11"/>
    </row>
    <row r="12" spans="1:14" s="5" customFormat="1" ht="19.5" customHeight="1" x14ac:dyDescent="0.3">
      <c r="A12" s="4"/>
      <c r="B12" s="4"/>
      <c r="C12" s="4"/>
      <c r="D12" s="9">
        <f t="array" ref="D12:J12">DaysAndWeeks+DATE(CalendarYear,1,1)-WEEKDAY(DATE(CalendarYear,1,1),(WeekStart="Mon")+1)+29</f>
        <v>42029</v>
      </c>
      <c r="E12" s="9">
        <v>42030</v>
      </c>
      <c r="F12" s="9">
        <v>42031</v>
      </c>
      <c r="G12" s="9">
        <v>42032</v>
      </c>
      <c r="H12" s="9">
        <v>42033</v>
      </c>
      <c r="I12" s="9">
        <v>42034</v>
      </c>
      <c r="J12" s="9">
        <v>42035</v>
      </c>
    </row>
    <row r="13" spans="1:14" ht="75" customHeight="1" x14ac:dyDescent="0.25">
      <c r="D13" s="10"/>
      <c r="E13" s="10"/>
      <c r="F13" s="10"/>
      <c r="G13" s="10"/>
      <c r="H13" s="10"/>
      <c r="I13" s="11"/>
      <c r="J13" s="11"/>
    </row>
    <row r="14" spans="1:14" s="5" customFormat="1" ht="19.5" customHeight="1" x14ac:dyDescent="0.3">
      <c r="A14" s="4"/>
      <c r="B14" s="4"/>
      <c r="C14" s="4"/>
      <c r="D14" s="9">
        <f t="array" ref="D14:E14">DaysAndWeeks+DATE(CalendarYear,1,1)-WEEKDAY(DATE(CalendarYear,1,1),(WeekStart="Mon")+1)+36</f>
        <v>42036</v>
      </c>
      <c r="E14" s="9">
        <v>42037</v>
      </c>
      <c r="F14" s="36" t="s">
        <v>0</v>
      </c>
      <c r="G14" s="37"/>
      <c r="H14" s="37"/>
      <c r="I14" s="37"/>
      <c r="J14" s="38"/>
    </row>
    <row r="15" spans="1:14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I4:I5"/>
    <mergeCell ref="J4:J5"/>
    <mergeCell ref="F14:J15"/>
    <mergeCell ref="D4:D5"/>
    <mergeCell ref="E4:E5"/>
    <mergeCell ref="F4:F5"/>
    <mergeCell ref="G4:G5"/>
    <mergeCell ref="H4:H5"/>
  </mergeCells>
  <conditionalFormatting sqref="D12:J12 D14:E14">
    <cfRule type="expression" dxfId="63" priority="5">
      <formula>AND(DAY(D12)&gt;=1,DAY(D12)&lt;=15)</formula>
    </cfRule>
  </conditionalFormatting>
  <conditionalFormatting sqref="D3:I4">
    <cfRule type="expression" dxfId="62" priority="4">
      <formula>DAY(D3)&gt;8</formula>
    </cfRule>
  </conditionalFormatting>
  <conditionalFormatting sqref="D3:D15">
    <cfRule type="expression" dxfId="61" priority="3">
      <formula>D$2="SUN"</formula>
    </cfRule>
  </conditionalFormatting>
  <conditionalFormatting sqref="I3:J4 I6:J13">
    <cfRule type="expression" dxfId="60" priority="2">
      <formula>I$2="SAT"</formula>
    </cfRule>
  </conditionalFormatting>
  <conditionalFormatting sqref="J3:J4 J6:J13">
    <cfRule type="expression" dxfId="59" priority="1">
      <formula>$J$2="SUN"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M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Year Spinner">
              <controlPr defaultSize="0" autoPict="0" altText="Click the spinner to change the calendar year or type your desired calendar year in cell K2.">
                <anchor moveWithCells="1" sizeWithCells="1">
                  <from>
                    <xdr:col>13</xdr:col>
                    <xdr:colOff>28575</xdr:colOff>
                    <xdr:row>2</xdr:row>
                    <xdr:rowOff>38100</xdr:rowOff>
                  </from>
                  <to>
                    <xdr:col>13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DaysAndWeeks+DATE(CalendarYear,2,1)-WEEKDAY(DATE(CalendarYear,2,1),(WeekStart="Mon")+1)+1</f>
        <v>42036</v>
      </c>
      <c r="E3" s="9">
        <v>42037</v>
      </c>
      <c r="F3" s="9">
        <v>42038</v>
      </c>
      <c r="G3" s="9">
        <v>42039</v>
      </c>
      <c r="H3" s="9">
        <v>42040</v>
      </c>
      <c r="I3" s="9">
        <v>42041</v>
      </c>
      <c r="J3" s="17">
        <v>42042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</row>
    <row r="5" spans="1:10" ht="55.5" customHeight="1" x14ac:dyDescent="0.25">
      <c r="D5" s="33"/>
      <c r="E5" s="33"/>
      <c r="F5" s="33"/>
      <c r="G5" s="33"/>
      <c r="H5" s="33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DaysAndWeeks+DATE(CalendarYear,2,1)-WEEKDAY(DATE(CalendarYear,2,1),(WeekStart="Mon")+1)+8</f>
        <v>42043</v>
      </c>
      <c r="E6" s="9">
        <v>42044</v>
      </c>
      <c r="F6" s="9">
        <v>42045</v>
      </c>
      <c r="G6" s="9">
        <v>42046</v>
      </c>
      <c r="H6" s="9">
        <v>42047</v>
      </c>
      <c r="I6" s="9">
        <v>42048</v>
      </c>
      <c r="J6" s="13">
        <v>42049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DaysAndWeeks+DATE(CalendarYear,2,1)-WEEKDAY(DATE(CalendarYear,2,1),(WeekStart="Mon")+1)+15</f>
        <v>42050</v>
      </c>
      <c r="E8" s="9">
        <v>42051</v>
      </c>
      <c r="F8" s="9">
        <v>42052</v>
      </c>
      <c r="G8" s="9">
        <v>42053</v>
      </c>
      <c r="H8" s="9">
        <v>42054</v>
      </c>
      <c r="I8" s="9">
        <v>42055</v>
      </c>
      <c r="J8" s="13">
        <v>42056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DaysAndWeeks+DATE(CalendarYear,2,1)-WEEKDAY(DATE(CalendarYear,2,1),(WeekStart="Mon")+1)+22</f>
        <v>42057</v>
      </c>
      <c r="E10" s="9">
        <v>42058</v>
      </c>
      <c r="F10" s="9">
        <v>42059</v>
      </c>
      <c r="G10" s="9">
        <v>42060</v>
      </c>
      <c r="H10" s="9">
        <v>42061</v>
      </c>
      <c r="I10" s="9">
        <v>42062</v>
      </c>
      <c r="J10" s="13">
        <v>42063</v>
      </c>
    </row>
    <row r="11" spans="1:10" ht="75" customHeight="1" x14ac:dyDescent="0.25">
      <c r="D11" s="10"/>
      <c r="E11" s="10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DaysAndWeeks+DATE(CalendarYear,2,1)-WEEKDAY(DATE(CalendarYear,2,1),(WeekStart="Mon")+1)+29</f>
        <v>42064</v>
      </c>
      <c r="E12" s="9">
        <v>42065</v>
      </c>
      <c r="F12" s="9">
        <v>42066</v>
      </c>
      <c r="G12" s="9">
        <v>42067</v>
      </c>
      <c r="H12" s="9">
        <v>42068</v>
      </c>
      <c r="I12" s="9">
        <v>42069</v>
      </c>
      <c r="J12" s="9">
        <v>42070</v>
      </c>
    </row>
    <row r="13" spans="1:10" ht="75" customHeight="1" x14ac:dyDescent="0.25">
      <c r="D13" s="10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DaysAndWeeks+DATE(CalendarYear,2,1)-WEEKDAY(DATE(CalendarYear,2,1),(WeekStart="Mon")+1)+36</f>
        <v>42071</v>
      </c>
      <c r="E14" s="9">
        <v>42072</v>
      </c>
      <c r="F14" s="36" t="s">
        <v>0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58" priority="5">
      <formula>AND(DAY(D12)&gt;=1,DAY(D12)&lt;=15)</formula>
    </cfRule>
  </conditionalFormatting>
  <conditionalFormatting sqref="D3:I4">
    <cfRule type="expression" dxfId="57" priority="4">
      <formula>DAY(D3)&gt;8</formula>
    </cfRule>
  </conditionalFormatting>
  <conditionalFormatting sqref="D3:D15">
    <cfRule type="expression" dxfId="56" priority="3">
      <formula>D$2="SUN"</formula>
    </cfRule>
  </conditionalFormatting>
  <conditionalFormatting sqref="I3:J4 I6:J13">
    <cfRule type="expression" dxfId="55" priority="2">
      <formula>I$2="SAT"</formula>
    </cfRule>
  </conditionalFormatting>
  <conditionalFormatting sqref="J3:J4 J6:J13">
    <cfRule type="expression" dxfId="5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DaysAndWeeks+DATE(CalendarYear,3,1)-WEEKDAY(DATE(CalendarYear,3,1),(WeekStart="Mon")+1)+1</f>
        <v>42064</v>
      </c>
      <c r="E3" s="9">
        <v>42065</v>
      </c>
      <c r="F3" s="9">
        <v>42066</v>
      </c>
      <c r="G3" s="9">
        <v>42067</v>
      </c>
      <c r="H3" s="9">
        <v>42068</v>
      </c>
      <c r="I3" s="9">
        <v>42069</v>
      </c>
      <c r="J3" s="17">
        <v>42070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</row>
    <row r="5" spans="1:10" ht="55.5" customHeight="1" x14ac:dyDescent="0.25">
      <c r="D5" s="33"/>
      <c r="E5" s="33"/>
      <c r="F5" s="33"/>
      <c r="G5" s="33"/>
      <c r="H5" s="33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DaysAndWeeks+DATE(CalendarYear,3,1)-WEEKDAY(DATE(CalendarYear,3,1),(WeekStart="Mon")+1)+8</f>
        <v>42071</v>
      </c>
      <c r="E6" s="9">
        <v>42072</v>
      </c>
      <c r="F6" s="9">
        <v>42073</v>
      </c>
      <c r="G6" s="9">
        <v>42074</v>
      </c>
      <c r="H6" s="9">
        <v>42075</v>
      </c>
      <c r="I6" s="9">
        <v>42076</v>
      </c>
      <c r="J6" s="13">
        <v>42077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DaysAndWeeks+DATE(CalendarYear,3,1)-WEEKDAY(DATE(CalendarYear,3,1),(WeekStart="Mon")+1)+15</f>
        <v>42078</v>
      </c>
      <c r="E8" s="9">
        <v>42079</v>
      </c>
      <c r="F8" s="9">
        <v>42080</v>
      </c>
      <c r="G8" s="9">
        <v>42081</v>
      </c>
      <c r="H8" s="9">
        <v>42082</v>
      </c>
      <c r="I8" s="9">
        <v>42083</v>
      </c>
      <c r="J8" s="13">
        <v>42084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DaysAndWeeks+DATE(CalendarYear,3,1)-WEEKDAY(DATE(CalendarYear,3,1),(WeekStart="Mon")+1)+22</f>
        <v>42085</v>
      </c>
      <c r="E10" s="9">
        <v>42086</v>
      </c>
      <c r="F10" s="9">
        <v>42087</v>
      </c>
      <c r="G10" s="9">
        <v>42088</v>
      </c>
      <c r="H10" s="9">
        <v>42089</v>
      </c>
      <c r="I10" s="9">
        <v>42090</v>
      </c>
      <c r="J10" s="13">
        <v>42091</v>
      </c>
    </row>
    <row r="11" spans="1:10" ht="75" customHeight="1" x14ac:dyDescent="0.25">
      <c r="D11" s="10"/>
      <c r="E11" s="10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DaysAndWeeks+DATE(CalendarYear,3,1)-WEEKDAY(DATE(CalendarYear,3,1),(WeekStart="Mon")+1)+29</f>
        <v>42092</v>
      </c>
      <c r="E12" s="9">
        <v>42093</v>
      </c>
      <c r="F12" s="9">
        <v>42094</v>
      </c>
      <c r="G12" s="9">
        <v>42095</v>
      </c>
      <c r="H12" s="9">
        <v>42096</v>
      </c>
      <c r="I12" s="9">
        <v>42097</v>
      </c>
      <c r="J12" s="9">
        <v>42098</v>
      </c>
    </row>
    <row r="13" spans="1:10" ht="75" customHeight="1" x14ac:dyDescent="0.25">
      <c r="D13" s="10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DaysAndWeeks+DATE(CalendarYear,3,1)-WEEKDAY(DATE(CalendarYear,3,1),(WeekStart="Mon")+1)+36</f>
        <v>42099</v>
      </c>
      <c r="E14" s="9">
        <v>42100</v>
      </c>
      <c r="F14" s="36" t="s">
        <v>0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53" priority="5">
      <formula>AND(DAY(D12)&gt;=1,DAY(D12)&lt;=15)</formula>
    </cfRule>
  </conditionalFormatting>
  <conditionalFormatting sqref="D3:I4">
    <cfRule type="expression" dxfId="52" priority="4">
      <formula>DAY(D3)&gt;8</formula>
    </cfRule>
  </conditionalFormatting>
  <conditionalFormatting sqref="D3:D15">
    <cfRule type="expression" dxfId="51" priority="3">
      <formula>D$2="SUN"</formula>
    </cfRule>
  </conditionalFormatting>
  <conditionalFormatting sqref="I3:J4 I6:J13">
    <cfRule type="expression" dxfId="50" priority="2">
      <formula>I$2="SAT"</formula>
    </cfRule>
  </conditionalFormatting>
  <conditionalFormatting sqref="J3:J4 J6:J13">
    <cfRule type="expression" dxfId="49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DaysAndWeeks+DATE(CalendarYear,4,1)-WEEKDAY(DATE(CalendarYear,4,1),(WeekStart="Mon")+1)+1</f>
        <v>42092</v>
      </c>
      <c r="E3" s="9">
        <v>42093</v>
      </c>
      <c r="F3" s="9">
        <v>42094</v>
      </c>
      <c r="G3" s="9">
        <v>42095</v>
      </c>
      <c r="H3" s="9">
        <v>42096</v>
      </c>
      <c r="I3" s="9">
        <v>42097</v>
      </c>
      <c r="J3" s="17">
        <v>42098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</row>
    <row r="5" spans="1:10" ht="55.5" customHeight="1" x14ac:dyDescent="0.25">
      <c r="D5" s="33"/>
      <c r="E5" s="33"/>
      <c r="F5" s="33"/>
      <c r="G5" s="33"/>
      <c r="H5" s="33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DaysAndWeeks+DATE(CalendarYear,4,1)-WEEKDAY(DATE(CalendarYear,4,1),(WeekStart="Mon")+1)+8</f>
        <v>42099</v>
      </c>
      <c r="E6" s="9">
        <v>42100</v>
      </c>
      <c r="F6" s="9">
        <v>42101</v>
      </c>
      <c r="G6" s="9">
        <v>42102</v>
      </c>
      <c r="H6" s="9">
        <v>42103</v>
      </c>
      <c r="I6" s="9">
        <v>42104</v>
      </c>
      <c r="J6" s="13">
        <v>42105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DaysAndWeeks+DATE(CalendarYear,4,1)-WEEKDAY(DATE(CalendarYear,4,1),(WeekStart="Mon")+1)+15</f>
        <v>42106</v>
      </c>
      <c r="E8" s="9">
        <v>42107</v>
      </c>
      <c r="F8" s="9">
        <v>42108</v>
      </c>
      <c r="G8" s="9">
        <v>42109</v>
      </c>
      <c r="H8" s="9">
        <v>42110</v>
      </c>
      <c r="I8" s="9">
        <v>42111</v>
      </c>
      <c r="J8" s="13">
        <v>42112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DaysAndWeeks+DATE(CalendarYear,4,1)-WEEKDAY(DATE(CalendarYear,4,1),(WeekStart="Mon")+1)+22</f>
        <v>42113</v>
      </c>
      <c r="E10" s="9">
        <v>42114</v>
      </c>
      <c r="F10" s="9">
        <v>42115</v>
      </c>
      <c r="G10" s="9">
        <v>42116</v>
      </c>
      <c r="H10" s="9">
        <v>42117</v>
      </c>
      <c r="I10" s="9">
        <v>42118</v>
      </c>
      <c r="J10" s="13">
        <v>42119</v>
      </c>
    </row>
    <row r="11" spans="1:10" ht="75" customHeight="1" x14ac:dyDescent="0.25">
      <c r="D11" s="10"/>
      <c r="E11" s="23"/>
      <c r="F11" s="10"/>
      <c r="G11" s="23"/>
      <c r="H11" s="10"/>
      <c r="I11" s="22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DaysAndWeeks+DATE(CalendarYear,4,1)-WEEKDAY(DATE(CalendarYear,4,1),(WeekStart="Mon")+1)+29</f>
        <v>42120</v>
      </c>
      <c r="E12" s="9">
        <v>42121</v>
      </c>
      <c r="F12" s="9">
        <v>42122</v>
      </c>
      <c r="G12" s="9">
        <v>42123</v>
      </c>
      <c r="H12" s="9">
        <v>42124</v>
      </c>
      <c r="I12" s="9">
        <v>42125</v>
      </c>
      <c r="J12" s="9">
        <v>42126</v>
      </c>
    </row>
    <row r="13" spans="1:10" ht="75" customHeight="1" x14ac:dyDescent="0.25">
      <c r="D13" s="10"/>
      <c r="E13" s="10"/>
      <c r="F13" s="23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DaysAndWeeks+DATE(CalendarYear,4,1)-WEEKDAY(DATE(CalendarYear,4,1),(WeekStart="Mon")+1)+36</f>
        <v>42127</v>
      </c>
      <c r="E14" s="9">
        <v>42128</v>
      </c>
      <c r="F14" s="36" t="s">
        <v>0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8" priority="5">
      <formula>AND(DAY(D12)&gt;=1,DAY(D12)&lt;=15)</formula>
    </cfRule>
  </conditionalFormatting>
  <conditionalFormatting sqref="D3:I4">
    <cfRule type="expression" dxfId="47" priority="4">
      <formula>DAY(D3)&gt;8</formula>
    </cfRule>
  </conditionalFormatting>
  <conditionalFormatting sqref="D3:D15">
    <cfRule type="expression" dxfId="46" priority="3">
      <formula>D$2="SUN"</formula>
    </cfRule>
  </conditionalFormatting>
  <conditionalFormatting sqref="I3:J4 I6:J13">
    <cfRule type="expression" dxfId="45" priority="2">
      <formula>I$2="SAT"</formula>
    </cfRule>
  </conditionalFormatting>
  <conditionalFormatting sqref="J3:J4 J6:J13">
    <cfRule type="expression" dxfId="4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18">
        <f t="array" ref="D3:J3">DaysAndWeeks+DATE(CalendarYear,5,1)-WEEKDAY(DATE(CalendarYear,5,1),(WeekStart="Mon")+1)+1</f>
        <v>42120</v>
      </c>
      <c r="E3" s="9">
        <v>42121</v>
      </c>
      <c r="F3" s="9">
        <v>42122</v>
      </c>
      <c r="G3" s="9">
        <v>42123</v>
      </c>
      <c r="H3" s="9">
        <v>42124</v>
      </c>
      <c r="I3" s="9">
        <v>42125</v>
      </c>
      <c r="J3" s="17">
        <v>42126</v>
      </c>
    </row>
    <row r="4" spans="1:10" s="5" customFormat="1" ht="19.5" customHeight="1" x14ac:dyDescent="0.25">
      <c r="A4" s="4"/>
      <c r="B4" s="4"/>
      <c r="C4" s="4"/>
      <c r="D4" s="42"/>
      <c r="E4" s="32"/>
      <c r="F4" s="32"/>
      <c r="G4" s="32"/>
      <c r="H4" s="32"/>
      <c r="I4" s="32"/>
      <c r="J4" s="42"/>
    </row>
    <row r="5" spans="1:10" ht="55.5" customHeight="1" x14ac:dyDescent="0.25">
      <c r="D5" s="43"/>
      <c r="E5" s="33"/>
      <c r="F5" s="33"/>
      <c r="G5" s="33"/>
      <c r="H5" s="33"/>
      <c r="I5" s="33"/>
      <c r="J5" s="43"/>
    </row>
    <row r="6" spans="1:10" s="5" customFormat="1" ht="19.5" customHeight="1" x14ac:dyDescent="0.3">
      <c r="A6" s="4"/>
      <c r="B6" s="4"/>
      <c r="C6" s="4"/>
      <c r="D6" s="18">
        <f t="array" ref="D6:J6">DaysAndWeeks+DATE(CalendarYear,5,1)-WEEKDAY(DATE(CalendarYear,5,1),(WeekStart="Mon")+1)+8</f>
        <v>42127</v>
      </c>
      <c r="E6" s="9">
        <v>42128</v>
      </c>
      <c r="F6" s="9">
        <v>42129</v>
      </c>
      <c r="G6" s="9">
        <v>42130</v>
      </c>
      <c r="H6" s="9">
        <v>42131</v>
      </c>
      <c r="I6" s="9">
        <v>42132</v>
      </c>
      <c r="J6" s="13">
        <v>42133</v>
      </c>
    </row>
    <row r="7" spans="1:10" ht="75" customHeight="1" x14ac:dyDescent="0.25">
      <c r="D7" s="19"/>
      <c r="E7" s="23"/>
      <c r="F7" s="10"/>
      <c r="G7" s="23"/>
      <c r="H7" s="10"/>
      <c r="I7" s="21"/>
      <c r="J7" s="14"/>
    </row>
    <row r="8" spans="1:10" s="5" customFormat="1" ht="19.5" customHeight="1" x14ac:dyDescent="0.3">
      <c r="A8" s="4"/>
      <c r="B8" s="4"/>
      <c r="C8" s="4"/>
      <c r="D8" s="18">
        <f t="array" ref="D8:J8">DaysAndWeeks+DATE(CalendarYear,5,1)-WEEKDAY(DATE(CalendarYear,5,1),(WeekStart="Mon")+1)+15</f>
        <v>42134</v>
      </c>
      <c r="E8" s="9">
        <v>42135</v>
      </c>
      <c r="F8" s="9">
        <v>42136</v>
      </c>
      <c r="G8" s="9">
        <v>42137</v>
      </c>
      <c r="H8" s="9">
        <v>42138</v>
      </c>
      <c r="I8" s="9">
        <v>42139</v>
      </c>
      <c r="J8" s="13">
        <v>42140</v>
      </c>
    </row>
    <row r="9" spans="1:10" ht="75" customHeight="1" x14ac:dyDescent="0.25">
      <c r="D9" s="19"/>
      <c r="E9" s="23"/>
      <c r="F9" s="23"/>
      <c r="G9" s="23"/>
      <c r="H9" s="23"/>
      <c r="I9" s="22"/>
      <c r="J9" s="14"/>
    </row>
    <row r="10" spans="1:10" s="5" customFormat="1" ht="19.5" customHeight="1" x14ac:dyDescent="0.3">
      <c r="A10" s="4"/>
      <c r="B10" s="4"/>
      <c r="C10" s="4"/>
      <c r="D10" s="18">
        <f t="array" ref="D10:J10">DaysAndWeeks+DATE(CalendarYear,5,1)-WEEKDAY(DATE(CalendarYear,5,1),(WeekStart="Mon")+1)+22</f>
        <v>42141</v>
      </c>
      <c r="E10" s="9">
        <v>42142</v>
      </c>
      <c r="F10" s="9">
        <v>42143</v>
      </c>
      <c r="G10" s="9">
        <v>42144</v>
      </c>
      <c r="H10" s="9">
        <v>42145</v>
      </c>
      <c r="I10" s="9">
        <v>42146</v>
      </c>
      <c r="J10" s="13">
        <v>42147</v>
      </c>
    </row>
    <row r="11" spans="1:10" ht="75" customHeight="1" x14ac:dyDescent="0.25">
      <c r="D11" s="19"/>
      <c r="E11" s="23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18">
        <f t="array" ref="D12:J12">DaysAndWeeks+DATE(CalendarYear,5,1)-WEEKDAY(DATE(CalendarYear,5,1),(WeekStart="Mon")+1)+29</f>
        <v>42148</v>
      </c>
      <c r="E12" s="9">
        <v>42149</v>
      </c>
      <c r="F12" s="9">
        <v>42150</v>
      </c>
      <c r="G12" s="9">
        <v>42151</v>
      </c>
      <c r="H12" s="9">
        <v>42152</v>
      </c>
      <c r="I12" s="9">
        <v>42153</v>
      </c>
      <c r="J12" s="9">
        <v>42154</v>
      </c>
    </row>
    <row r="13" spans="1:10" ht="75" customHeight="1" x14ac:dyDescent="0.25">
      <c r="D13" s="19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18">
        <f t="array" ref="D14:E14">DaysAndWeeks+DATE(CalendarYear,5,1)-WEEKDAY(DATE(CalendarYear,5,1),(WeekStart="Mon")+1)+36</f>
        <v>42155</v>
      </c>
      <c r="E14" s="9">
        <v>42156</v>
      </c>
      <c r="F14" s="36" t="s">
        <v>0</v>
      </c>
      <c r="G14" s="37"/>
      <c r="H14" s="37"/>
      <c r="I14" s="37"/>
      <c r="J14" s="38"/>
    </row>
    <row r="15" spans="1:10" ht="75" customHeight="1" x14ac:dyDescent="0.25">
      <c r="D15" s="20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3" priority="5">
      <formula>AND(DAY(D12)&gt;=1,DAY(D12)&lt;=15)</formula>
    </cfRule>
  </conditionalFormatting>
  <conditionalFormatting sqref="D3:I4">
    <cfRule type="expression" dxfId="42" priority="4">
      <formula>DAY(D3)&gt;8</formula>
    </cfRule>
  </conditionalFormatting>
  <conditionalFormatting sqref="D3:D15">
    <cfRule type="expression" dxfId="41" priority="3">
      <formula>D$2="SUN"</formula>
    </cfRule>
  </conditionalFormatting>
  <conditionalFormatting sqref="I3:J4 I6:J13">
    <cfRule type="expression" dxfId="40" priority="2">
      <formula>I$2="SAT"</formula>
    </cfRule>
  </conditionalFormatting>
  <conditionalFormatting sqref="J3:J4 J6:J13">
    <cfRule type="expression" dxfId="39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DaysAndWeeks+DATE(CalendarYear,6,1)-WEEKDAY(DATE(CalendarYear,6,1),(WeekStart="Mon")+1)+1</f>
        <v>42155</v>
      </c>
      <c r="E3" s="9">
        <v>42156</v>
      </c>
      <c r="F3" s="9">
        <v>42157</v>
      </c>
      <c r="G3" s="9">
        <v>42158</v>
      </c>
      <c r="H3" s="9">
        <v>42159</v>
      </c>
      <c r="I3" s="9">
        <v>42160</v>
      </c>
      <c r="J3" s="17">
        <v>42161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</row>
    <row r="5" spans="1:10" ht="55.5" customHeight="1" x14ac:dyDescent="0.25">
      <c r="D5" s="33"/>
      <c r="E5" s="33"/>
      <c r="F5" s="33"/>
      <c r="G5" s="33"/>
      <c r="H5" s="33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DaysAndWeeks+DATE(CalendarYear,6,1)-WEEKDAY(DATE(CalendarYear,6,1),(WeekStart="Mon")+1)+8</f>
        <v>42162</v>
      </c>
      <c r="E6" s="9">
        <v>42163</v>
      </c>
      <c r="F6" s="9">
        <v>42164</v>
      </c>
      <c r="G6" s="9">
        <v>42165</v>
      </c>
      <c r="H6" s="9">
        <v>42166</v>
      </c>
      <c r="I6" s="9">
        <v>42167</v>
      </c>
      <c r="J6" s="13">
        <v>42168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DaysAndWeeks+DATE(CalendarYear,6,1)-WEEKDAY(DATE(CalendarYear,6,1),(WeekStart="Mon")+1)+15</f>
        <v>42169</v>
      </c>
      <c r="E8" s="9">
        <v>42170</v>
      </c>
      <c r="F8" s="9">
        <v>42171</v>
      </c>
      <c r="G8" s="9">
        <v>42172</v>
      </c>
      <c r="H8" s="9">
        <v>42173</v>
      </c>
      <c r="I8" s="9">
        <v>42174</v>
      </c>
      <c r="J8" s="13">
        <v>42175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DaysAndWeeks+DATE(CalendarYear,6,1)-WEEKDAY(DATE(CalendarYear,6,1),(WeekStart="Mon")+1)+22</f>
        <v>42176</v>
      </c>
      <c r="E10" s="9">
        <v>42177</v>
      </c>
      <c r="F10" s="9">
        <v>42178</v>
      </c>
      <c r="G10" s="9">
        <v>42179</v>
      </c>
      <c r="H10" s="9">
        <v>42180</v>
      </c>
      <c r="I10" s="9">
        <v>42181</v>
      </c>
      <c r="J10" s="13">
        <v>42182</v>
      </c>
    </row>
    <row r="11" spans="1:10" ht="75" customHeight="1" x14ac:dyDescent="0.25">
      <c r="D11" s="10"/>
      <c r="E11" s="10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DaysAndWeeks+DATE(CalendarYear,6,1)-WEEKDAY(DATE(CalendarYear,6,1),(WeekStart="Mon")+1)+29</f>
        <v>42183</v>
      </c>
      <c r="E12" s="9">
        <v>42184</v>
      </c>
      <c r="F12" s="9">
        <v>42185</v>
      </c>
      <c r="G12" s="9">
        <v>42186</v>
      </c>
      <c r="H12" s="9">
        <v>42187</v>
      </c>
      <c r="I12" s="9">
        <v>42188</v>
      </c>
      <c r="J12" s="9">
        <v>42189</v>
      </c>
    </row>
    <row r="13" spans="1:10" ht="75" customHeight="1" x14ac:dyDescent="0.25">
      <c r="D13" s="10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DaysAndWeeks+DATE(CalendarYear,6,1)-WEEKDAY(DATE(CalendarYear,6,1),(WeekStart="Mon")+1)+36</f>
        <v>42190</v>
      </c>
      <c r="E14" s="9">
        <v>42191</v>
      </c>
      <c r="F14" s="36" t="s">
        <v>0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38" priority="5">
      <formula>AND(DAY(D12)&gt;=1,DAY(D12)&lt;=15)</formula>
    </cfRule>
  </conditionalFormatting>
  <conditionalFormatting sqref="D3:I4">
    <cfRule type="expression" dxfId="37" priority="4">
      <formula>DAY(D3)&gt;8</formula>
    </cfRule>
  </conditionalFormatting>
  <conditionalFormatting sqref="D3:D15">
    <cfRule type="expression" dxfId="36" priority="3">
      <formula>D$2="SUN"</formula>
    </cfRule>
  </conditionalFormatting>
  <conditionalFormatting sqref="I3:J4 I6:J13">
    <cfRule type="expression" dxfId="35" priority="2">
      <formula>I$2="SAT"</formula>
    </cfRule>
  </conditionalFormatting>
  <conditionalFormatting sqref="J3:J4 J6:J13">
    <cfRule type="expression" dxfId="3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DaysAndWeeks+DATE(CalendarYear,7,1)-WEEKDAY(DATE(CalendarYear,7,1),(WeekStart="Mon")+1)+1</f>
        <v>42183</v>
      </c>
      <c r="E3" s="9">
        <v>42184</v>
      </c>
      <c r="F3" s="9">
        <v>42185</v>
      </c>
      <c r="G3" s="9">
        <v>42186</v>
      </c>
      <c r="H3" s="9">
        <v>42187</v>
      </c>
      <c r="I3" s="9">
        <v>42188</v>
      </c>
      <c r="J3" s="17">
        <v>42189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</row>
    <row r="5" spans="1:10" ht="55.5" customHeight="1" x14ac:dyDescent="0.25">
      <c r="D5" s="33"/>
      <c r="E5" s="33"/>
      <c r="F5" s="33"/>
      <c r="G5" s="33"/>
      <c r="H5" s="33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DaysAndWeeks+DATE(CalendarYear,7,1)-WEEKDAY(DATE(CalendarYear,7,1),(WeekStart="Mon")+1)+8</f>
        <v>42190</v>
      </c>
      <c r="E6" s="9">
        <v>42191</v>
      </c>
      <c r="F6" s="9">
        <v>42192</v>
      </c>
      <c r="G6" s="9">
        <v>42193</v>
      </c>
      <c r="H6" s="9">
        <v>42194</v>
      </c>
      <c r="I6" s="9">
        <v>42195</v>
      </c>
      <c r="J6" s="13">
        <v>42196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DaysAndWeeks+DATE(CalendarYear,7,1)-WEEKDAY(DATE(CalendarYear,7,1),(WeekStart="Mon")+1)+15</f>
        <v>42197</v>
      </c>
      <c r="E8" s="9">
        <v>42198</v>
      </c>
      <c r="F8" s="9">
        <v>42199</v>
      </c>
      <c r="G8" s="9">
        <v>42200</v>
      </c>
      <c r="H8" s="9">
        <v>42201</v>
      </c>
      <c r="I8" s="9">
        <v>42202</v>
      </c>
      <c r="J8" s="13">
        <v>42203</v>
      </c>
    </row>
    <row r="9" spans="1:10" ht="75" customHeight="1" x14ac:dyDescent="0.25">
      <c r="D9" s="10"/>
      <c r="E9" s="10"/>
      <c r="F9" s="10"/>
      <c r="G9" s="10"/>
      <c r="H9" s="10"/>
      <c r="I9" s="11"/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DaysAndWeeks+DATE(CalendarYear,7,1)-WEEKDAY(DATE(CalendarYear,7,1),(WeekStart="Mon")+1)+22</f>
        <v>42204</v>
      </c>
      <c r="E10" s="9">
        <v>42205</v>
      </c>
      <c r="F10" s="9">
        <v>42206</v>
      </c>
      <c r="G10" s="9">
        <v>42207</v>
      </c>
      <c r="H10" s="9">
        <v>42208</v>
      </c>
      <c r="I10" s="9">
        <v>42209</v>
      </c>
      <c r="J10" s="13">
        <v>42210</v>
      </c>
    </row>
    <row r="11" spans="1:10" ht="75" customHeight="1" x14ac:dyDescent="0.25">
      <c r="D11" s="10"/>
      <c r="E11" s="10"/>
      <c r="F11" s="10"/>
      <c r="G11" s="10"/>
      <c r="H11" s="10"/>
      <c r="I11" s="11"/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DaysAndWeeks+DATE(CalendarYear,7,1)-WEEKDAY(DATE(CalendarYear,7,1),(WeekStart="Mon")+1)+29</f>
        <v>42211</v>
      </c>
      <c r="E12" s="9">
        <v>42212</v>
      </c>
      <c r="F12" s="9">
        <v>42213</v>
      </c>
      <c r="G12" s="9">
        <v>42214</v>
      </c>
      <c r="H12" s="9">
        <v>42215</v>
      </c>
      <c r="I12" s="9">
        <v>42216</v>
      </c>
      <c r="J12" s="9">
        <v>42217</v>
      </c>
    </row>
    <row r="13" spans="1:10" ht="75" customHeight="1" x14ac:dyDescent="0.25">
      <c r="D13" s="10"/>
      <c r="E13" s="10"/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DaysAndWeeks+DATE(CalendarYear,7,1)-WEEKDAY(DATE(CalendarYear,7,1),(WeekStart="Mon")+1)+36</f>
        <v>42218</v>
      </c>
      <c r="E14" s="9">
        <v>42219</v>
      </c>
      <c r="F14" s="36" t="s">
        <v>0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33" priority="5">
      <formula>AND(DAY(D12)&gt;=1,DAY(D12)&lt;=15)</formula>
    </cfRule>
  </conditionalFormatting>
  <conditionalFormatting sqref="D3:I4">
    <cfRule type="expression" dxfId="32" priority="4">
      <formula>DAY(D3)&gt;8</formula>
    </cfRule>
  </conditionalFormatting>
  <conditionalFormatting sqref="D3:D15">
    <cfRule type="expression" dxfId="31" priority="3">
      <formula>D$2="SUN"</formula>
    </cfRule>
  </conditionalFormatting>
  <conditionalFormatting sqref="I3:J4 I6:J13">
    <cfRule type="expression" dxfId="30" priority="2">
      <formula>I$2="SAT"</formula>
    </cfRule>
  </conditionalFormatting>
  <conditionalFormatting sqref="J3:J4 J6:J13">
    <cfRule type="expression" dxfId="29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DaysAndWeeks+DATE(CalendarYear,8,1)-WEEKDAY(DATE(CalendarYear,8,1),(WeekStart="Mon")+1)+1</f>
        <v>42211</v>
      </c>
      <c r="E3" s="9">
        <v>42212</v>
      </c>
      <c r="F3" s="9">
        <v>42213</v>
      </c>
      <c r="G3" s="9">
        <v>42214</v>
      </c>
      <c r="H3" s="9">
        <v>42215</v>
      </c>
      <c r="I3" s="9">
        <v>42216</v>
      </c>
      <c r="J3" s="17">
        <v>42217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32"/>
      <c r="I4" s="32"/>
      <c r="J4" s="34"/>
    </row>
    <row r="5" spans="1:10" ht="55.5" customHeight="1" x14ac:dyDescent="0.25">
      <c r="D5" s="33"/>
      <c r="E5" s="33"/>
      <c r="F5" s="33"/>
      <c r="G5" s="33"/>
      <c r="H5" s="33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DaysAndWeeks+DATE(CalendarYear,8,1)-WEEKDAY(DATE(CalendarYear,8,1),(WeekStart="Mon")+1)+8</f>
        <v>42218</v>
      </c>
      <c r="E6" s="9">
        <v>42219</v>
      </c>
      <c r="F6" s="9">
        <v>42220</v>
      </c>
      <c r="G6" s="9">
        <v>42221</v>
      </c>
      <c r="H6" s="9">
        <v>42222</v>
      </c>
      <c r="I6" s="9">
        <v>42223</v>
      </c>
      <c r="J6" s="13">
        <v>42224</v>
      </c>
    </row>
    <row r="7" spans="1:10" ht="75" customHeight="1" x14ac:dyDescent="0.25">
      <c r="D7" s="10"/>
      <c r="E7" s="10"/>
      <c r="F7" s="10"/>
      <c r="G7" s="10"/>
      <c r="H7" s="10"/>
      <c r="I7" s="11"/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DaysAndWeeks+DATE(CalendarYear,8,1)-WEEKDAY(DATE(CalendarYear,8,1),(WeekStart="Mon")+1)+15</f>
        <v>42225</v>
      </c>
      <c r="E8" s="9">
        <v>42226</v>
      </c>
      <c r="F8" s="9">
        <v>42227</v>
      </c>
      <c r="G8" s="9">
        <v>42228</v>
      </c>
      <c r="H8" s="9">
        <v>42229</v>
      </c>
      <c r="I8" s="9">
        <v>42230</v>
      </c>
      <c r="J8" s="13">
        <v>42231</v>
      </c>
    </row>
    <row r="9" spans="1:10" ht="75" customHeight="1" x14ac:dyDescent="0.25">
      <c r="D9" s="10"/>
      <c r="E9" s="10"/>
      <c r="F9" s="10"/>
      <c r="G9" s="10"/>
      <c r="H9" s="10"/>
      <c r="I9" s="22" t="s">
        <v>10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DaysAndWeeks+DATE(CalendarYear,8,1)-WEEKDAY(DATE(CalendarYear,8,1),(WeekStart="Mon")+1)+22</f>
        <v>42232</v>
      </c>
      <c r="E10" s="9">
        <v>42233</v>
      </c>
      <c r="F10" s="9">
        <v>42234</v>
      </c>
      <c r="G10" s="9">
        <v>42235</v>
      </c>
      <c r="H10" s="9">
        <v>42236</v>
      </c>
      <c r="I10" s="9">
        <v>42237</v>
      </c>
      <c r="J10" s="13">
        <v>42238</v>
      </c>
    </row>
    <row r="11" spans="1:10" ht="75" customHeight="1" x14ac:dyDescent="0.25">
      <c r="D11" s="10"/>
      <c r="E11" s="26" t="s">
        <v>6</v>
      </c>
      <c r="F11" s="26" t="s">
        <v>11</v>
      </c>
      <c r="G11" s="26" t="s">
        <v>7</v>
      </c>
      <c r="H11" s="26" t="s">
        <v>12</v>
      </c>
      <c r="I11" s="21" t="s">
        <v>8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DaysAndWeeks+DATE(CalendarYear,8,1)-WEEKDAY(DATE(CalendarYear,8,1),(WeekStart="Mon")+1)+29</f>
        <v>42239</v>
      </c>
      <c r="E12" s="9">
        <v>42240</v>
      </c>
      <c r="F12" s="9">
        <v>42241</v>
      </c>
      <c r="G12" s="13">
        <v>42242</v>
      </c>
      <c r="H12" s="9">
        <v>42243</v>
      </c>
      <c r="I12" s="9">
        <v>42244</v>
      </c>
      <c r="J12" s="9">
        <v>42245</v>
      </c>
    </row>
    <row r="13" spans="1:10" ht="75" customHeight="1" x14ac:dyDescent="0.25">
      <c r="D13" s="10"/>
      <c r="E13" s="26" t="s">
        <v>13</v>
      </c>
      <c r="F13" s="26" t="s">
        <v>9</v>
      </c>
      <c r="G13" s="27" t="s">
        <v>5</v>
      </c>
      <c r="H13" s="26" t="s">
        <v>14</v>
      </c>
      <c r="I13" s="21" t="s">
        <v>15</v>
      </c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DaysAndWeeks+DATE(CalendarYear,8,1)-WEEKDAY(DATE(CalendarYear,8,1),(WeekStart="Mon")+1)+36</f>
        <v>42246</v>
      </c>
      <c r="E14" s="9">
        <v>42247</v>
      </c>
      <c r="F14" s="36" t="s">
        <v>4</v>
      </c>
      <c r="G14" s="37"/>
      <c r="H14" s="37"/>
      <c r="I14" s="37"/>
      <c r="J14" s="38"/>
    </row>
    <row r="15" spans="1:10" ht="75" customHeight="1" x14ac:dyDescent="0.25">
      <c r="D15" s="12"/>
      <c r="E15" s="28" t="s">
        <v>16</v>
      </c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28" priority="5">
      <formula>AND(DAY(D12)&gt;=1,DAY(D12)&lt;=15)</formula>
    </cfRule>
  </conditionalFormatting>
  <conditionalFormatting sqref="D3:I4">
    <cfRule type="expression" dxfId="27" priority="4">
      <formula>DAY(D3)&gt;8</formula>
    </cfRule>
  </conditionalFormatting>
  <conditionalFormatting sqref="D3:D15">
    <cfRule type="expression" dxfId="26" priority="3">
      <formula>D$2="SUN"</formula>
    </cfRule>
  </conditionalFormatting>
  <conditionalFormatting sqref="I3:J4 I6:J13">
    <cfRule type="expression" dxfId="25" priority="2">
      <formula>I$2="SAT"</formula>
    </cfRule>
  </conditionalFormatting>
  <conditionalFormatting sqref="J3:J4 J6:J13">
    <cfRule type="expression" dxfId="24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DaysAndWeeks+DATE(CalendarYear,9,1)-WEEKDAY(DATE(CalendarYear,9,1),(WeekStart="Mon")+1)+1</f>
        <v>42246</v>
      </c>
      <c r="E3" s="9">
        <v>42247</v>
      </c>
      <c r="F3" s="9">
        <v>42248</v>
      </c>
      <c r="G3" s="9">
        <v>42249</v>
      </c>
      <c r="H3" s="9">
        <v>42250</v>
      </c>
      <c r="I3" s="9">
        <v>42251</v>
      </c>
      <c r="J3" s="17">
        <v>42252</v>
      </c>
    </row>
    <row r="4" spans="1:10" s="5" customFormat="1" ht="19.5" customHeight="1" x14ac:dyDescent="0.25">
      <c r="A4" s="4"/>
      <c r="B4" s="4"/>
      <c r="C4" s="4"/>
      <c r="D4" s="32"/>
      <c r="E4" s="32"/>
      <c r="F4" s="44" t="s">
        <v>18</v>
      </c>
      <c r="G4" s="44" t="s">
        <v>19</v>
      </c>
      <c r="H4" s="44" t="s">
        <v>85</v>
      </c>
      <c r="I4" s="44" t="s">
        <v>20</v>
      </c>
      <c r="J4" s="34"/>
    </row>
    <row r="5" spans="1:10" ht="55.5" customHeight="1" x14ac:dyDescent="0.25">
      <c r="D5" s="33"/>
      <c r="E5" s="33"/>
      <c r="F5" s="45"/>
      <c r="G5" s="45"/>
      <c r="H5" s="45"/>
      <c r="I5" s="45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DaysAndWeeks+DATE(CalendarYear,9,1)-WEEKDAY(DATE(CalendarYear,9,1),(WeekStart="Mon")+1)+8</f>
        <v>42253</v>
      </c>
      <c r="E6" s="13">
        <v>42254</v>
      </c>
      <c r="F6" s="9">
        <v>42255</v>
      </c>
      <c r="G6" s="9">
        <v>42256</v>
      </c>
      <c r="H6" s="9">
        <v>42257</v>
      </c>
      <c r="I6" s="9">
        <v>42258</v>
      </c>
      <c r="J6" s="13">
        <v>42259</v>
      </c>
    </row>
    <row r="7" spans="1:10" ht="75" customHeight="1" x14ac:dyDescent="0.25">
      <c r="D7" s="10"/>
      <c r="E7" s="29" t="s">
        <v>17</v>
      </c>
      <c r="F7" s="26" t="s">
        <v>86</v>
      </c>
      <c r="G7" s="26" t="s">
        <v>21</v>
      </c>
      <c r="H7" s="26" t="s">
        <v>87</v>
      </c>
      <c r="I7" s="26" t="s">
        <v>22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DaysAndWeeks+DATE(CalendarYear,9,1)-WEEKDAY(DATE(CalendarYear,9,1),(WeekStart="Mon")+1)+15</f>
        <v>42260</v>
      </c>
      <c r="E8" s="9">
        <v>42261</v>
      </c>
      <c r="F8" s="9">
        <v>42262</v>
      </c>
      <c r="G8" s="9">
        <v>42263</v>
      </c>
      <c r="H8" s="9">
        <v>42264</v>
      </c>
      <c r="I8" s="9">
        <v>42265</v>
      </c>
      <c r="J8" s="13">
        <v>42266</v>
      </c>
    </row>
    <row r="9" spans="1:10" ht="75" customHeight="1" x14ac:dyDescent="0.25">
      <c r="D9" s="10"/>
      <c r="E9" s="21" t="s">
        <v>88</v>
      </c>
      <c r="F9" s="26" t="s">
        <v>23</v>
      </c>
      <c r="G9" s="26" t="s">
        <v>89</v>
      </c>
      <c r="H9" s="26" t="s">
        <v>24</v>
      </c>
      <c r="I9" s="26" t="s">
        <v>90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DaysAndWeeks+DATE(CalendarYear,9,1)-WEEKDAY(DATE(CalendarYear,9,1),(WeekStart="Mon")+1)+22</f>
        <v>42267</v>
      </c>
      <c r="E10" s="9">
        <v>42268</v>
      </c>
      <c r="F10" s="9">
        <v>42269</v>
      </c>
      <c r="G10" s="9">
        <v>42270</v>
      </c>
      <c r="H10" s="9">
        <v>42271</v>
      </c>
      <c r="I10" s="9">
        <v>42272</v>
      </c>
      <c r="J10" s="13">
        <v>42273</v>
      </c>
    </row>
    <row r="11" spans="1:10" ht="75" customHeight="1" x14ac:dyDescent="0.25">
      <c r="D11" s="10"/>
      <c r="E11" s="21" t="s">
        <v>25</v>
      </c>
      <c r="F11" s="26" t="s">
        <v>91</v>
      </c>
      <c r="G11" s="26" t="s">
        <v>26</v>
      </c>
      <c r="H11" s="26" t="s">
        <v>92</v>
      </c>
      <c r="I11" s="21" t="s">
        <v>28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DaysAndWeeks+DATE(CalendarYear,9,1)-WEEKDAY(DATE(CalendarYear,9,1),(WeekStart="Mon")+1)+29</f>
        <v>42274</v>
      </c>
      <c r="E12" s="9">
        <v>42275</v>
      </c>
      <c r="F12" s="9">
        <v>42276</v>
      </c>
      <c r="G12" s="9">
        <v>42277</v>
      </c>
      <c r="H12" s="9">
        <v>42278</v>
      </c>
      <c r="I12" s="9">
        <v>42279</v>
      </c>
      <c r="J12" s="9">
        <v>42280</v>
      </c>
    </row>
    <row r="13" spans="1:10" ht="75" customHeight="1" x14ac:dyDescent="0.25">
      <c r="D13" s="10"/>
      <c r="E13" s="26" t="s">
        <v>93</v>
      </c>
      <c r="F13" s="26" t="s">
        <v>29</v>
      </c>
      <c r="G13" s="26" t="s">
        <v>94</v>
      </c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DaysAndWeeks+DATE(CalendarYear,9,1)-WEEKDAY(DATE(CalendarYear,9,1),(WeekStart="Mon")+1)+36</f>
        <v>42281</v>
      </c>
      <c r="E14" s="9">
        <v>42282</v>
      </c>
      <c r="F14" s="36" t="s">
        <v>27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23" priority="7">
      <formula>AND(DAY(D12)&gt;=1,DAY(D12)&lt;=15)</formula>
    </cfRule>
  </conditionalFormatting>
  <conditionalFormatting sqref="D3:I4">
    <cfRule type="expression" dxfId="22" priority="6">
      <formula>DAY(D3)&gt;8</formula>
    </cfRule>
  </conditionalFormatting>
  <conditionalFormatting sqref="D3:D15">
    <cfRule type="expression" dxfId="21" priority="5">
      <formula>D$2="SUN"</formula>
    </cfRule>
  </conditionalFormatting>
  <conditionalFormatting sqref="I3:J4 I6:J6 I8:J8 J7 I10:J13 J9">
    <cfRule type="expression" dxfId="20" priority="4">
      <formula>I$2="SAT"</formula>
    </cfRule>
  </conditionalFormatting>
  <conditionalFormatting sqref="J3:J4 J6:J13">
    <cfRule type="expression" dxfId="19" priority="3">
      <formula>$J$2="SUN"</formula>
    </cfRule>
  </conditionalFormatting>
  <conditionalFormatting sqref="E9">
    <cfRule type="expression" dxfId="18" priority="2">
      <formula>E$2="SAT"</formula>
    </cfRule>
  </conditionalFormatting>
  <conditionalFormatting sqref="E11">
    <cfRule type="expression" dxfId="17" priority="1">
      <formula>E$2="SAT"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DaysAndWeeks+DATE(CalendarYear,10,1)-WEEKDAY(DATE(CalendarYear,10,1),(WeekStart="Mon")+1)+1</f>
        <v>42274</v>
      </c>
      <c r="E3" s="9">
        <v>42275</v>
      </c>
      <c r="F3" s="9">
        <v>42276</v>
      </c>
      <c r="G3" s="9">
        <v>42277</v>
      </c>
      <c r="H3" s="9">
        <v>42278</v>
      </c>
      <c r="I3" s="9">
        <v>42279</v>
      </c>
      <c r="J3" s="17">
        <v>42280</v>
      </c>
    </row>
    <row r="4" spans="1:10" s="5" customFormat="1" ht="19.5" customHeight="1" x14ac:dyDescent="0.25">
      <c r="A4" s="4"/>
      <c r="B4" s="4"/>
      <c r="C4" s="4"/>
      <c r="D4" s="32"/>
      <c r="E4" s="32"/>
      <c r="F4" s="32"/>
      <c r="G4" s="32"/>
      <c r="H4" s="44" t="s">
        <v>30</v>
      </c>
      <c r="I4" s="44" t="s">
        <v>75</v>
      </c>
      <c r="J4" s="34"/>
    </row>
    <row r="5" spans="1:10" ht="55.5" customHeight="1" x14ac:dyDescent="0.25">
      <c r="D5" s="33"/>
      <c r="E5" s="33"/>
      <c r="F5" s="33"/>
      <c r="G5" s="33"/>
      <c r="H5" s="45"/>
      <c r="I5" s="33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DaysAndWeeks+DATE(CalendarYear,10,1)-WEEKDAY(DATE(CalendarYear,10,1),(WeekStart="Mon")+1)+8</f>
        <v>42281</v>
      </c>
      <c r="E6" s="9">
        <v>42282</v>
      </c>
      <c r="F6" s="9">
        <v>42283</v>
      </c>
      <c r="G6" s="9">
        <v>42284</v>
      </c>
      <c r="H6" s="9">
        <v>42285</v>
      </c>
      <c r="I6" s="9">
        <v>42286</v>
      </c>
      <c r="J6" s="13">
        <v>42287</v>
      </c>
    </row>
    <row r="7" spans="1:10" ht="75" customHeight="1" x14ac:dyDescent="0.25">
      <c r="D7" s="10"/>
      <c r="E7" s="21" t="s">
        <v>31</v>
      </c>
      <c r="F7" s="26" t="s">
        <v>76</v>
      </c>
      <c r="G7" s="26" t="s">
        <v>34</v>
      </c>
      <c r="H7" s="26" t="s">
        <v>77</v>
      </c>
      <c r="I7" s="21" t="s">
        <v>35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DaysAndWeeks+DATE(CalendarYear,10,1)-WEEKDAY(DATE(CalendarYear,10,1),(WeekStart="Mon")+1)+15</f>
        <v>42288</v>
      </c>
      <c r="E8" s="13">
        <v>42289</v>
      </c>
      <c r="F8" s="9">
        <v>42290</v>
      </c>
      <c r="G8" s="9">
        <v>42291</v>
      </c>
      <c r="H8" s="9">
        <v>42292</v>
      </c>
      <c r="I8" s="9">
        <v>42293</v>
      </c>
      <c r="J8" s="13">
        <v>42294</v>
      </c>
    </row>
    <row r="9" spans="1:10" ht="75" customHeight="1" x14ac:dyDescent="0.25">
      <c r="D9" s="10"/>
      <c r="E9" s="29" t="s">
        <v>32</v>
      </c>
      <c r="F9" s="26" t="s">
        <v>78</v>
      </c>
      <c r="G9" s="26" t="s">
        <v>79</v>
      </c>
      <c r="H9" s="26" t="s">
        <v>39</v>
      </c>
      <c r="I9" s="26" t="s">
        <v>36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DaysAndWeeks+DATE(CalendarYear,10,1)-WEEKDAY(DATE(CalendarYear,10,1),(WeekStart="Mon")+1)+22</f>
        <v>42295</v>
      </c>
      <c r="E10" s="9">
        <v>42296</v>
      </c>
      <c r="F10" s="9">
        <v>42297</v>
      </c>
      <c r="G10" s="9">
        <v>42298</v>
      </c>
      <c r="H10" s="9">
        <v>42299</v>
      </c>
      <c r="I10" s="9">
        <v>42300</v>
      </c>
      <c r="J10" s="13">
        <v>42301</v>
      </c>
    </row>
    <row r="11" spans="1:10" ht="75" customHeight="1" x14ac:dyDescent="0.25">
      <c r="D11" s="10"/>
      <c r="E11" s="21" t="s">
        <v>80</v>
      </c>
      <c r="F11" s="26" t="s">
        <v>37</v>
      </c>
      <c r="G11" s="26" t="s">
        <v>81</v>
      </c>
      <c r="H11" s="26" t="s">
        <v>38</v>
      </c>
      <c r="I11" s="21" t="s">
        <v>82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DaysAndWeeks+DATE(CalendarYear,10,1)-WEEKDAY(DATE(CalendarYear,10,1),(WeekStart="Mon")+1)+29</f>
        <v>42302</v>
      </c>
      <c r="E12" s="9">
        <v>42303</v>
      </c>
      <c r="F12" s="9">
        <v>42304</v>
      </c>
      <c r="G12" s="13">
        <v>42305</v>
      </c>
      <c r="H12" s="9">
        <v>42306</v>
      </c>
      <c r="I12" s="9">
        <v>42307</v>
      </c>
      <c r="J12" s="9">
        <v>42308</v>
      </c>
    </row>
    <row r="13" spans="1:10" ht="75" customHeight="1" x14ac:dyDescent="0.25">
      <c r="D13" s="30"/>
      <c r="E13" s="26" t="s">
        <v>40</v>
      </c>
      <c r="F13" s="26" t="s">
        <v>83</v>
      </c>
      <c r="G13" s="29" t="s">
        <v>33</v>
      </c>
      <c r="H13" s="26" t="s">
        <v>41</v>
      </c>
      <c r="I13" s="21" t="s">
        <v>84</v>
      </c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DaysAndWeeks+DATE(CalendarYear,10,1)-WEEKDAY(DATE(CalendarYear,10,1),(WeekStart="Mon")+1)+36</f>
        <v>42309</v>
      </c>
      <c r="E14" s="9">
        <v>42310</v>
      </c>
      <c r="F14" s="36" t="s">
        <v>27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16" priority="7">
      <formula>AND(DAY(D12)&gt;=1,DAY(D12)&lt;=15)</formula>
    </cfRule>
  </conditionalFormatting>
  <conditionalFormatting sqref="D3:I4">
    <cfRule type="expression" dxfId="15" priority="6">
      <formula>DAY(D3)&gt;8</formula>
    </cfRule>
  </conditionalFormatting>
  <conditionalFormatting sqref="D3:D12 D14:D15">
    <cfRule type="expression" dxfId="14" priority="5">
      <formula>D$2="SUN"</formula>
    </cfRule>
  </conditionalFormatting>
  <conditionalFormatting sqref="I3:J4 I6:J8 J9 I10:J13">
    <cfRule type="expression" dxfId="13" priority="4">
      <formula>I$2="SAT"</formula>
    </cfRule>
  </conditionalFormatting>
  <conditionalFormatting sqref="J3:J4 J6:J13">
    <cfRule type="expression" dxfId="12" priority="3">
      <formula>$J$2="SUN"</formula>
    </cfRule>
  </conditionalFormatting>
  <conditionalFormatting sqref="E7">
    <cfRule type="expression" dxfId="11" priority="2">
      <formula>E$2="SAT"</formula>
    </cfRule>
  </conditionalFormatting>
  <conditionalFormatting sqref="E11">
    <cfRule type="expression" dxfId="10" priority="1">
      <formula>E$2="SAT"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zoomScaleNormal="100" workbookViewId="0">
      <selection activeCell="D4" sqref="D4:D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DaysAndWeeks+DATE(CalendarYear,11,1)-WEEKDAY(DATE(CalendarYear,11,1),(WeekStart="Mon")+1)+1</f>
        <v>42309</v>
      </c>
      <c r="E3" s="9">
        <v>42310</v>
      </c>
      <c r="F3" s="9">
        <v>42311</v>
      </c>
      <c r="G3" s="9">
        <v>42312</v>
      </c>
      <c r="H3" s="9">
        <v>42313</v>
      </c>
      <c r="I3" s="9">
        <v>42314</v>
      </c>
      <c r="J3" s="17">
        <v>42315</v>
      </c>
    </row>
    <row r="4" spans="1:10" s="5" customFormat="1" ht="19.5" customHeight="1" x14ac:dyDescent="0.25">
      <c r="A4" s="4"/>
      <c r="B4" s="4"/>
      <c r="C4" s="4"/>
      <c r="D4" s="32"/>
      <c r="E4" s="44" t="s">
        <v>42</v>
      </c>
      <c r="F4" s="44" t="s">
        <v>66</v>
      </c>
      <c r="G4" s="44" t="s">
        <v>43</v>
      </c>
      <c r="H4" s="44" t="s">
        <v>67</v>
      </c>
      <c r="I4" s="44" t="s">
        <v>44</v>
      </c>
      <c r="J4" s="34"/>
    </row>
    <row r="5" spans="1:10" ht="55.5" customHeight="1" x14ac:dyDescent="0.25">
      <c r="D5" s="33"/>
      <c r="E5" s="45"/>
      <c r="F5" s="45"/>
      <c r="G5" s="45"/>
      <c r="H5" s="45"/>
      <c r="I5" s="45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DaysAndWeeks+DATE(CalendarYear,11,1)-WEEKDAY(DATE(CalendarYear,11,1),(WeekStart="Mon")+1)+8</f>
        <v>42316</v>
      </c>
      <c r="E6" s="9">
        <v>42317</v>
      </c>
      <c r="F6" s="9">
        <v>42318</v>
      </c>
      <c r="G6" s="9">
        <v>42319</v>
      </c>
      <c r="H6" s="9">
        <v>42320</v>
      </c>
      <c r="I6" s="9">
        <v>42321</v>
      </c>
      <c r="J6" s="13">
        <v>42322</v>
      </c>
    </row>
    <row r="7" spans="1:10" ht="75" customHeight="1" x14ac:dyDescent="0.25">
      <c r="D7" s="10"/>
      <c r="E7" s="26" t="s">
        <v>68</v>
      </c>
      <c r="F7" s="26" t="s">
        <v>45</v>
      </c>
      <c r="G7" s="26" t="s">
        <v>69</v>
      </c>
      <c r="H7" s="26" t="s">
        <v>46</v>
      </c>
      <c r="I7" s="21" t="s">
        <v>70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DaysAndWeeks+DATE(CalendarYear,11,1)-WEEKDAY(DATE(CalendarYear,11,1),(WeekStart="Mon")+1)+15</f>
        <v>42323</v>
      </c>
      <c r="E8" s="9">
        <v>42324</v>
      </c>
      <c r="F8" s="9">
        <v>42325</v>
      </c>
      <c r="G8" s="9">
        <v>42326</v>
      </c>
      <c r="H8" s="9">
        <v>42327</v>
      </c>
      <c r="I8" s="9">
        <v>42328</v>
      </c>
      <c r="J8" s="13">
        <v>42329</v>
      </c>
    </row>
    <row r="9" spans="1:10" ht="75" customHeight="1" x14ac:dyDescent="0.25">
      <c r="D9" s="10"/>
      <c r="E9" s="26" t="s">
        <v>49</v>
      </c>
      <c r="F9" s="26" t="s">
        <v>71</v>
      </c>
      <c r="G9" s="26" t="s">
        <v>50</v>
      </c>
      <c r="H9" s="26" t="s">
        <v>72</v>
      </c>
      <c r="I9" s="21" t="s">
        <v>51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DaysAndWeeks+DATE(CalendarYear,11,1)-WEEKDAY(DATE(CalendarYear,11,1),(WeekStart="Mon")+1)+22</f>
        <v>42330</v>
      </c>
      <c r="E10" s="9">
        <v>42331</v>
      </c>
      <c r="F10" s="9">
        <v>42332</v>
      </c>
      <c r="G10" s="13">
        <v>42333</v>
      </c>
      <c r="H10" s="13">
        <v>42334</v>
      </c>
      <c r="I10" s="13">
        <v>42335</v>
      </c>
      <c r="J10" s="13">
        <v>42336</v>
      </c>
    </row>
    <row r="11" spans="1:10" ht="75" customHeight="1" x14ac:dyDescent="0.25">
      <c r="D11" s="10"/>
      <c r="E11" s="26" t="s">
        <v>73</v>
      </c>
      <c r="F11" s="26" t="s">
        <v>52</v>
      </c>
      <c r="G11" s="29" t="s">
        <v>47</v>
      </c>
      <c r="H11" s="29" t="s">
        <v>48</v>
      </c>
      <c r="I11" s="31" t="s">
        <v>48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DaysAndWeeks+DATE(CalendarYear,11,1)-WEEKDAY(DATE(CalendarYear,11,1),(WeekStart="Mon")+1)+29</f>
        <v>42337</v>
      </c>
      <c r="E12" s="9">
        <v>42338</v>
      </c>
      <c r="F12" s="9">
        <v>42339</v>
      </c>
      <c r="G12" s="9">
        <v>42340</v>
      </c>
      <c r="H12" s="9">
        <v>42341</v>
      </c>
      <c r="I12" s="9">
        <v>42342</v>
      </c>
      <c r="J12" s="9">
        <v>42343</v>
      </c>
    </row>
    <row r="13" spans="1:10" ht="75" customHeight="1" x14ac:dyDescent="0.25">
      <c r="D13" s="10"/>
      <c r="E13" s="26" t="s">
        <v>74</v>
      </c>
      <c r="F13" s="10"/>
      <c r="G13" s="10"/>
      <c r="H13" s="10"/>
      <c r="I13" s="11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DaysAndWeeks+DATE(CalendarYear,11,1)-WEEKDAY(DATE(CalendarYear,11,1),(WeekStart="Mon")+1)+36</f>
        <v>42344</v>
      </c>
      <c r="E14" s="9">
        <v>42345</v>
      </c>
      <c r="F14" s="36" t="s">
        <v>27</v>
      </c>
      <c r="G14" s="37"/>
      <c r="H14" s="37"/>
      <c r="I14" s="37"/>
      <c r="J14" s="38"/>
    </row>
    <row r="15" spans="1:10" ht="75" customHeight="1" x14ac:dyDescent="0.25">
      <c r="D15" s="12"/>
      <c r="E15" s="12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9" priority="5">
      <formula>AND(DAY(D12)&gt;=1,DAY(D12)&lt;=15)</formula>
    </cfRule>
  </conditionalFormatting>
  <conditionalFormatting sqref="D3:I4">
    <cfRule type="expression" dxfId="8" priority="4">
      <formula>DAY(D3)&gt;8</formula>
    </cfRule>
  </conditionalFormatting>
  <conditionalFormatting sqref="D3:D15">
    <cfRule type="expression" dxfId="7" priority="3">
      <formula>D$2="SUN"</formula>
    </cfRule>
  </conditionalFormatting>
  <conditionalFormatting sqref="I3:J4 I6:J13">
    <cfRule type="expression" dxfId="6" priority="2">
      <formula>I$2="SAT"</formula>
    </cfRule>
  </conditionalFormatting>
  <conditionalFormatting sqref="J3:J4 J6:J13">
    <cfRule type="expression" dxfId="5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zoomScaleNormal="100" workbookViewId="0">
      <selection activeCell="E4" sqref="E4:E5"/>
    </sheetView>
  </sheetViews>
  <sheetFormatPr defaultColWidth="10" defaultRowHeight="13.5" x14ac:dyDescent="0.25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5"/>
    <row r="2" spans="1:10" s="3" customFormat="1" ht="35.25" customHeight="1" x14ac:dyDescent="0.3">
      <c r="A2" s="2"/>
      <c r="B2" s="2"/>
      <c r="C2" s="2"/>
      <c r="D2" s="24" t="str">
        <f>UPPER(TEXT(WeekStart,"ddd"))</f>
        <v>SUN</v>
      </c>
      <c r="E2" s="24" t="str">
        <f t="shared" ref="E2:J2" si="0">UPPER(TEXT(E3,"ddd"))</f>
        <v>MON</v>
      </c>
      <c r="F2" s="24" t="str">
        <f t="shared" si="0"/>
        <v>TUE</v>
      </c>
      <c r="G2" s="24" t="str">
        <f t="shared" si="0"/>
        <v>WED</v>
      </c>
      <c r="H2" s="24" t="str">
        <f t="shared" si="0"/>
        <v>THU</v>
      </c>
      <c r="I2" s="24" t="str">
        <f t="shared" si="0"/>
        <v>FRI</v>
      </c>
      <c r="J2" s="25" t="str">
        <f t="shared" si="0"/>
        <v>SAT</v>
      </c>
    </row>
    <row r="3" spans="1:10" s="5" customFormat="1" ht="19.5" customHeight="1" x14ac:dyDescent="0.3">
      <c r="A3" s="4"/>
      <c r="B3" s="4"/>
      <c r="C3" s="4"/>
      <c r="D3" s="9">
        <f t="array" ref="D3:J3">DaysAndWeeks+DATE(CalendarYear,12,1)-WEEKDAY(DATE(CalendarYear,12,1),(WeekStart="Mon")+1)+1</f>
        <v>42337</v>
      </c>
      <c r="E3" s="9">
        <v>42338</v>
      </c>
      <c r="F3" s="9">
        <v>42339</v>
      </c>
      <c r="G3" s="9">
        <v>42340</v>
      </c>
      <c r="H3" s="9">
        <v>42341</v>
      </c>
      <c r="I3" s="9">
        <v>42342</v>
      </c>
      <c r="J3" s="17">
        <v>42343</v>
      </c>
    </row>
    <row r="4" spans="1:10" s="5" customFormat="1" ht="19.5" customHeight="1" x14ac:dyDescent="0.25">
      <c r="A4" s="4"/>
      <c r="B4" s="4"/>
      <c r="C4" s="4"/>
      <c r="D4" s="32"/>
      <c r="E4" s="32"/>
      <c r="F4" s="44" t="s">
        <v>55</v>
      </c>
      <c r="G4" s="44" t="s">
        <v>61</v>
      </c>
      <c r="H4" s="44" t="s">
        <v>56</v>
      </c>
      <c r="I4" s="44" t="s">
        <v>62</v>
      </c>
      <c r="J4" s="34"/>
    </row>
    <row r="5" spans="1:10" ht="55.5" customHeight="1" x14ac:dyDescent="0.25">
      <c r="D5" s="33"/>
      <c r="E5" s="33"/>
      <c r="F5" s="45"/>
      <c r="G5" s="45"/>
      <c r="H5" s="45"/>
      <c r="I5" s="45"/>
      <c r="J5" s="35"/>
    </row>
    <row r="6" spans="1:10" s="5" customFormat="1" ht="19.5" customHeight="1" x14ac:dyDescent="0.3">
      <c r="A6" s="4"/>
      <c r="B6" s="4"/>
      <c r="C6" s="4"/>
      <c r="D6" s="9">
        <f t="array" ref="D6:J6">DaysAndWeeks+DATE(CalendarYear,12,1)-WEEKDAY(DATE(CalendarYear,12,1),(WeekStart="Mon")+1)+8</f>
        <v>42344</v>
      </c>
      <c r="E6" s="9">
        <v>42345</v>
      </c>
      <c r="F6" s="9">
        <v>42346</v>
      </c>
      <c r="G6" s="9">
        <v>42347</v>
      </c>
      <c r="H6" s="9">
        <v>42348</v>
      </c>
      <c r="I6" s="9">
        <v>42349</v>
      </c>
      <c r="J6" s="13">
        <v>42350</v>
      </c>
    </row>
    <row r="7" spans="1:10" ht="75" customHeight="1" x14ac:dyDescent="0.25">
      <c r="D7" s="10"/>
      <c r="E7" s="26" t="s">
        <v>57</v>
      </c>
      <c r="F7" s="26" t="s">
        <v>63</v>
      </c>
      <c r="G7" s="26" t="s">
        <v>58</v>
      </c>
      <c r="H7" s="26" t="s">
        <v>64</v>
      </c>
      <c r="I7" s="21" t="s">
        <v>59</v>
      </c>
      <c r="J7" s="14"/>
    </row>
    <row r="8" spans="1:10" s="5" customFormat="1" ht="19.5" customHeight="1" x14ac:dyDescent="0.3">
      <c r="A8" s="4"/>
      <c r="B8" s="4"/>
      <c r="C8" s="4"/>
      <c r="D8" s="9">
        <f t="array" ref="D8:J8">DaysAndWeeks+DATE(CalendarYear,12,1)-WEEKDAY(DATE(CalendarYear,12,1),(WeekStart="Mon")+1)+15</f>
        <v>42351</v>
      </c>
      <c r="E8" s="9">
        <v>42352</v>
      </c>
      <c r="F8" s="9">
        <v>42353</v>
      </c>
      <c r="G8" s="9">
        <v>42354</v>
      </c>
      <c r="H8" s="9">
        <v>42355</v>
      </c>
      <c r="I8" s="9">
        <v>42356</v>
      </c>
      <c r="J8" s="13">
        <v>42357</v>
      </c>
    </row>
    <row r="9" spans="1:10" ht="75" customHeight="1" x14ac:dyDescent="0.25">
      <c r="D9" s="10"/>
      <c r="E9" s="26" t="s">
        <v>65</v>
      </c>
      <c r="F9" s="26" t="s">
        <v>60</v>
      </c>
      <c r="G9" s="26" t="s">
        <v>53</v>
      </c>
      <c r="H9" s="26" t="s">
        <v>53</v>
      </c>
      <c r="I9" s="21" t="s">
        <v>53</v>
      </c>
      <c r="J9" s="14"/>
    </row>
    <row r="10" spans="1:10" s="5" customFormat="1" ht="19.5" customHeight="1" x14ac:dyDescent="0.3">
      <c r="A10" s="4"/>
      <c r="B10" s="4"/>
      <c r="C10" s="4"/>
      <c r="D10" s="9">
        <f t="array" ref="D10:J10">DaysAndWeeks+DATE(CalendarYear,12,1)-WEEKDAY(DATE(CalendarYear,12,1),(WeekStart="Mon")+1)+22</f>
        <v>42358</v>
      </c>
      <c r="E10" s="13">
        <v>42359</v>
      </c>
      <c r="F10" s="13">
        <v>42360</v>
      </c>
      <c r="G10" s="13">
        <v>42361</v>
      </c>
      <c r="H10" s="13">
        <v>42362</v>
      </c>
      <c r="I10" s="13">
        <v>42363</v>
      </c>
      <c r="J10" s="13">
        <v>42364</v>
      </c>
    </row>
    <row r="11" spans="1:10" ht="75" customHeight="1" x14ac:dyDescent="0.25">
      <c r="D11" s="10"/>
      <c r="E11" s="29" t="s">
        <v>54</v>
      </c>
      <c r="F11" s="29" t="s">
        <v>54</v>
      </c>
      <c r="G11" s="29" t="s">
        <v>54</v>
      </c>
      <c r="H11" s="29" t="s">
        <v>54</v>
      </c>
      <c r="I11" s="29" t="s">
        <v>54</v>
      </c>
      <c r="J11" s="11"/>
    </row>
    <row r="12" spans="1:10" s="5" customFormat="1" ht="19.5" customHeight="1" x14ac:dyDescent="0.3">
      <c r="A12" s="4"/>
      <c r="B12" s="4"/>
      <c r="C12" s="4"/>
      <c r="D12" s="9">
        <f t="array" ref="D12:J12">DaysAndWeeks+DATE(CalendarYear,12,1)-WEEKDAY(DATE(CalendarYear,12,1),(WeekStart="Mon")+1)+29</f>
        <v>42365</v>
      </c>
      <c r="E12" s="13">
        <v>42366</v>
      </c>
      <c r="F12" s="13">
        <v>42367</v>
      </c>
      <c r="G12" s="13">
        <v>42368</v>
      </c>
      <c r="H12" s="13">
        <v>42369</v>
      </c>
      <c r="I12" s="13">
        <v>42370</v>
      </c>
      <c r="J12" s="9">
        <v>42371</v>
      </c>
    </row>
    <row r="13" spans="1:10" ht="75" customHeight="1" x14ac:dyDescent="0.25">
      <c r="D13" s="10"/>
      <c r="E13" s="29" t="s">
        <v>54</v>
      </c>
      <c r="F13" s="29" t="s">
        <v>54</v>
      </c>
      <c r="G13" s="29" t="s">
        <v>54</v>
      </c>
      <c r="H13" s="29" t="s">
        <v>54</v>
      </c>
      <c r="I13" s="29"/>
      <c r="J13" s="11"/>
    </row>
    <row r="14" spans="1:10" s="5" customFormat="1" ht="19.5" customHeight="1" x14ac:dyDescent="0.3">
      <c r="A14" s="4"/>
      <c r="B14" s="4"/>
      <c r="C14" s="4"/>
      <c r="D14" s="9">
        <f t="array" ref="D14:E14">DaysAndWeeks+DATE(CalendarYear,12,1)-WEEKDAY(DATE(CalendarYear,12,1),(WeekStart="Mon")+1)+36</f>
        <v>42372</v>
      </c>
      <c r="E14" s="13">
        <v>42373</v>
      </c>
      <c r="F14" s="36" t="s">
        <v>27</v>
      </c>
      <c r="G14" s="37"/>
      <c r="H14" s="37"/>
      <c r="I14" s="37"/>
      <c r="J14" s="38"/>
    </row>
    <row r="15" spans="1:10" ht="75" customHeight="1" x14ac:dyDescent="0.25">
      <c r="D15" s="12"/>
      <c r="E15" s="29"/>
      <c r="F15" s="39"/>
      <c r="G15" s="40"/>
      <c r="H15" s="40"/>
      <c r="I15" s="40"/>
      <c r="J15" s="41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0 I12:J12 J11 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03AA187-272D-4A3A-9D68-7AC464D55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bcollier</dc:creator>
  <cp:keywords/>
  <cp:lastModifiedBy>bcollier</cp:lastModifiedBy>
  <cp:lastPrinted>2015-06-07T19:32:28Z</cp:lastPrinted>
  <dcterms:created xsi:type="dcterms:W3CDTF">2015-04-19T17:56:09Z</dcterms:created>
  <dcterms:modified xsi:type="dcterms:W3CDTF">2015-06-21T19:15:40Z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TC029300599991</vt:lpwstr>
  </property>
</Properties>
</file>